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/>
  <mc:AlternateContent xmlns:mc="http://schemas.openxmlformats.org/markup-compatibility/2006">
    <mc:Choice Requires="x15">
      <x15ac:absPath xmlns:x15ac="http://schemas.microsoft.com/office/spreadsheetml/2010/11/ac" url="C:\Users\Halil\Desktop\"/>
    </mc:Choice>
  </mc:AlternateContent>
  <bookViews>
    <workbookView xWindow="0" yWindow="0" windowWidth="10308" windowHeight="8796" tabRatio="740" activeTab="6"/>
  </bookViews>
  <sheets>
    <sheet name="KARIŞIK" sheetId="3" r:id="rId1"/>
    <sheet name="KARIŞIK 2" sheetId="1" r:id="rId2"/>
    <sheet name="ZAMAN" sheetId="4" r:id="rId3"/>
    <sheet name="TRİGONOMETRİ" sheetId="7" r:id="rId4"/>
    <sheet name="SATIR ve BOŞLUK SAY" sheetId="6" r:id="rId5"/>
    <sheet name="BÜYÜK KÜÇÜK" sheetId="8" r:id="rId6"/>
    <sheet name="EĞER" sheetId="2" r:id="rId7"/>
    <sheet name="EĞERSAY" sheetId="5" r:id="rId8"/>
    <sheet name="DÜŞEYARA" sheetId="9" r:id="rId9"/>
    <sheet name="İÇİNDEKİLER" sheetId="10" r:id="rId10"/>
  </sheets>
  <calcPr calcId="171027"/>
</workbook>
</file>

<file path=xl/calcChain.xml><?xml version="1.0" encoding="utf-8"?>
<calcChain xmlns="http://schemas.openxmlformats.org/spreadsheetml/2006/main">
  <c r="C3" i="3" l="1"/>
  <c r="I2" i="8" l="1"/>
  <c r="D2" i="9" l="1"/>
  <c r="R3" i="3" l="1"/>
  <c r="R4" i="3"/>
  <c r="R5" i="3"/>
  <c r="R6" i="3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" i="5"/>
  <c r="F2" i="5"/>
  <c r="F21" i="5"/>
  <c r="E2" i="6"/>
  <c r="D2" i="6"/>
  <c r="Q3" i="3"/>
  <c r="Q4" i="3"/>
  <c r="Q5" i="3"/>
  <c r="Q6" i="3"/>
  <c r="Q2" i="3"/>
  <c r="P2" i="3"/>
  <c r="M2" i="8"/>
  <c r="L2" i="8"/>
  <c r="B3" i="8"/>
  <c r="F3" i="8" s="1"/>
  <c r="G3" i="8" s="1"/>
  <c r="B4" i="8"/>
  <c r="C4" i="8" s="1"/>
  <c r="B5" i="8"/>
  <c r="F5" i="8" s="1"/>
  <c r="G5" i="8" s="1"/>
  <c r="B6" i="8"/>
  <c r="C6" i="8" s="1"/>
  <c r="B7" i="8"/>
  <c r="F7" i="8" s="1"/>
  <c r="G7" i="8" s="1"/>
  <c r="B8" i="8"/>
  <c r="C8" i="8" s="1"/>
  <c r="B9" i="8"/>
  <c r="F9" i="8" s="1"/>
  <c r="G9" i="8" s="1"/>
  <c r="B10" i="8"/>
  <c r="C10" i="8" s="1"/>
  <c r="B11" i="8"/>
  <c r="F11" i="8" s="1"/>
  <c r="G11" i="8" s="1"/>
  <c r="B12" i="8"/>
  <c r="C12" i="8" s="1"/>
  <c r="B13" i="8"/>
  <c r="F13" i="8" s="1"/>
  <c r="G13" i="8" s="1"/>
  <c r="B2" i="8"/>
  <c r="F2" i="8" s="1"/>
  <c r="G2" i="8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2" i="7"/>
  <c r="F2" i="7" s="1"/>
  <c r="D3" i="7"/>
  <c r="D4" i="7"/>
  <c r="D5" i="7"/>
  <c r="D6" i="7"/>
  <c r="D7" i="7"/>
  <c r="D8" i="7"/>
  <c r="D9" i="7"/>
  <c r="D2" i="7"/>
  <c r="C3" i="7"/>
  <c r="C4" i="7"/>
  <c r="C5" i="7"/>
  <c r="C6" i="7"/>
  <c r="C7" i="7"/>
  <c r="C8" i="7"/>
  <c r="C9" i="7"/>
  <c r="C2" i="7"/>
  <c r="B4" i="7"/>
  <c r="B3" i="7"/>
  <c r="B5" i="7"/>
  <c r="B6" i="7"/>
  <c r="B7" i="7"/>
  <c r="B8" i="7"/>
  <c r="B9" i="7"/>
  <c r="B2" i="7"/>
  <c r="O2" i="3"/>
  <c r="H3" i="5"/>
  <c r="H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E2" i="5"/>
  <c r="C2" i="6"/>
  <c r="B2" i="6"/>
  <c r="D2" i="5"/>
  <c r="C2" i="5"/>
  <c r="B2" i="4"/>
  <c r="F2" i="4" s="1"/>
  <c r="A2" i="4"/>
  <c r="C2" i="4" s="1"/>
  <c r="N6" i="3"/>
  <c r="N5" i="3"/>
  <c r="N4" i="3"/>
  <c r="N3" i="3"/>
  <c r="N2" i="3"/>
  <c r="D4" i="3"/>
  <c r="D5" i="3"/>
  <c r="D6" i="3"/>
  <c r="D2" i="3"/>
  <c r="E3" i="3"/>
  <c r="P3" i="3" s="1"/>
  <c r="F3" i="3"/>
  <c r="C4" i="3"/>
  <c r="E4" i="3"/>
  <c r="P4" i="3" s="1"/>
  <c r="F4" i="3"/>
  <c r="C5" i="3"/>
  <c r="E5" i="3"/>
  <c r="P5" i="3" s="1"/>
  <c r="F5" i="3"/>
  <c r="C6" i="3"/>
  <c r="E6" i="3"/>
  <c r="P6" i="3" s="1"/>
  <c r="F6" i="3"/>
  <c r="G2" i="3"/>
  <c r="F2" i="3"/>
  <c r="C2" i="3"/>
  <c r="D12" i="8" l="1"/>
  <c r="E12" i="8"/>
  <c r="D10" i="8"/>
  <c r="E10" i="8"/>
  <c r="D8" i="8"/>
  <c r="E8" i="8"/>
  <c r="D6" i="8"/>
  <c r="E6" i="8"/>
  <c r="D4" i="8"/>
  <c r="E4" i="8"/>
  <c r="C2" i="8"/>
  <c r="C13" i="8"/>
  <c r="C11" i="8"/>
  <c r="C9" i="8"/>
  <c r="C7" i="8"/>
  <c r="C5" i="8"/>
  <c r="C3" i="8"/>
  <c r="F12" i="8"/>
  <c r="F10" i="8"/>
  <c r="G10" i="8" s="1"/>
  <c r="F8" i="8"/>
  <c r="G8" i="8" s="1"/>
  <c r="F6" i="8"/>
  <c r="G6" i="8" s="1"/>
  <c r="F4" i="8"/>
  <c r="G4" i="8" s="1"/>
  <c r="H2" i="4"/>
  <c r="G2" i="4"/>
  <c r="E2" i="4"/>
  <c r="D2" i="4"/>
  <c r="J5" i="3"/>
  <c r="M5" i="3" s="1"/>
  <c r="J6" i="3"/>
  <c r="L6" i="3" s="1"/>
  <c r="J3" i="3"/>
  <c r="I2" i="3"/>
  <c r="J2" i="3" s="1"/>
  <c r="J4" i="3"/>
  <c r="H2" i="3"/>
  <c r="R2" i="3" s="1"/>
  <c r="E7" i="2"/>
  <c r="D3" i="2"/>
  <c r="E3" i="2" s="1"/>
  <c r="D4" i="2"/>
  <c r="E4" i="2" s="1"/>
  <c r="D5" i="2"/>
  <c r="E5" i="2" s="1"/>
  <c r="D6" i="2"/>
  <c r="E6" i="2" s="1"/>
  <c r="D7" i="2"/>
  <c r="D8" i="2"/>
  <c r="E8" i="2" s="1"/>
  <c r="D2" i="2"/>
  <c r="E2" i="2" s="1"/>
  <c r="F2" i="2" l="1"/>
  <c r="K5" i="3"/>
  <c r="M2" i="3"/>
  <c r="K2" i="3"/>
  <c r="L2" i="3"/>
  <c r="L5" i="3"/>
  <c r="K6" i="3"/>
  <c r="I3" i="8"/>
  <c r="G12" i="8"/>
  <c r="E5" i="8"/>
  <c r="D5" i="8"/>
  <c r="E9" i="8"/>
  <c r="D9" i="8"/>
  <c r="E13" i="8"/>
  <c r="D13" i="8"/>
  <c r="E3" i="8"/>
  <c r="D3" i="8"/>
  <c r="E7" i="8"/>
  <c r="D7" i="8"/>
  <c r="E11" i="8"/>
  <c r="D11" i="8"/>
  <c r="D2" i="8"/>
  <c r="E2" i="8"/>
  <c r="M6" i="3"/>
  <c r="M3" i="3"/>
  <c r="L3" i="3"/>
  <c r="K3" i="3"/>
  <c r="L4" i="3"/>
  <c r="K4" i="3"/>
  <c r="M4" i="3"/>
  <c r="E3" i="1"/>
  <c r="E4" i="1"/>
  <c r="E5" i="1"/>
  <c r="E6" i="1"/>
  <c r="E7" i="1"/>
  <c r="E8" i="1"/>
  <c r="E2" i="1"/>
  <c r="D3" i="1"/>
  <c r="D4" i="1"/>
  <c r="D5" i="1"/>
  <c r="D6" i="1"/>
  <c r="D7" i="1"/>
  <c r="D8" i="1"/>
  <c r="D2" i="1"/>
  <c r="J2" i="1" s="1"/>
  <c r="I2" i="1" l="1"/>
  <c r="K2" i="1"/>
  <c r="F2" i="1"/>
  <c r="L2" i="1"/>
  <c r="G2" i="1"/>
  <c r="H2" i="1" l="1"/>
</calcChain>
</file>

<file path=xl/comments1.xml><?xml version="1.0" encoding="utf-8"?>
<comments xmlns="http://schemas.openxmlformats.org/spreadsheetml/2006/main">
  <authors>
    <author>Özdemir ŞENTÜRK</author>
  </authors>
  <commentList>
    <comment ref="N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Verilen sayıyı, verilen bölene böldükten sonra kalanı verir.
Yazılışı:
=Mod(Sayı;Bölen)
=Mod(4;2) -&gt; Sonuç sıfırdır (0).
=Mod(16;3)-&gt; Sonuç birdir (1).
</t>
        </r>
      </text>
    </comment>
  </commentList>
</comments>
</file>

<file path=xl/comments2.xml><?xml version="1.0" encoding="utf-8"?>
<comments xmlns="http://schemas.openxmlformats.org/spreadsheetml/2006/main">
  <authors>
    <author>Özdemir ŞENTÜRK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Radyani dereceye çevirir
Kullanımı: =DERECE(AÇI)
</t>
        </r>
      </text>
    </comment>
  </commentList>
</comments>
</file>

<file path=xl/comments3.xml><?xml version="1.0" encoding="utf-8"?>
<comments xmlns="http://schemas.openxmlformats.org/spreadsheetml/2006/main">
  <authors>
    <author>Özdemir ŞENTÜRK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Verilen kelimenin kaç harften oluştuğunu verir.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Özdemir ŞENTÜRK:
</t>
        </r>
        <r>
          <rPr>
            <sz val="9"/>
            <color indexed="81"/>
            <rFont val="Tahoma"/>
            <family val="2"/>
            <charset val="162"/>
          </rPr>
          <t>Aralık içerisinde bulunan sayılardan büyük yada küçük olmasına göre en büyük 2., 3., 5., gibi n'inci sayıları bulmaya yarar.</t>
        </r>
      </text>
    </comment>
  </commentList>
</comments>
</file>

<file path=xl/comments4.xml><?xml version="1.0" encoding="utf-8"?>
<comments xmlns="http://schemas.openxmlformats.org/spreadsheetml/2006/main">
  <authors>
    <author>Özdemir ŞENTÜRK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Belirtilen aralıktaki değerleri belirtilen ölçütü sağlayan hücrelerin sayılmasını sağlar.
Yazılışı:
=Eğersay(Aralık;“Şart”)
=Eğersay(A1:A10;“10”)-&gt; A1 ile A10 arasında 10 olan değerlerin sayısını verir.
=Eğersay(B3:B14;“Geçti”)-&gt; B3 ile B14 arasında olan değerlerde Geçti olanların sayısını verir.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Belirtilen aralıktaki hücrelerden belirtilen şartı sağlaması durumunda belirtilen diğer hücrelerin toplamını verir.
Yazılışı:
=Etopla(Sorgulanacak Hücre Aralığı;“Şart”;“Toplanacak Hücre Aralığı)
=Etopla(A1:A10;“10”;B1:B10) -&gt; A1 ile A10 arasında bulunan sayılardan içerisinde 10 sayısı varsa o hücreye denk gelen B sütunundaki hücre değerini toplar.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Belirttiğiniz Hücrelerdeki Harf ve Sayıları Birleştirir
Kullanımı:
Diyelim ki A1 de Elma D4 de 5 yazıyor
=BİRLEŞTİR(A1;D4) 
Sonucu Elma5 Olarak Çıkacaktır.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Yazdığınız hücredeki değerler metinse "DOĞRU" Değilse "YANLIŞ" yazar
Kullanımı: =EMETİNSE(A1) 
</t>
        </r>
      </text>
    </comment>
  </commentList>
</comments>
</file>

<file path=xl/comments5.xml><?xml version="1.0" encoding="utf-8"?>
<comments xmlns="http://schemas.openxmlformats.org/spreadsheetml/2006/main">
  <authors>
    <author>Özdemir ŞENTÜRK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162"/>
          </rPr>
          <t>Özdemir ŞENTÜRK:</t>
        </r>
        <r>
          <rPr>
            <sz val="9"/>
            <color indexed="81"/>
            <rFont val="Tahoma"/>
            <family val="2"/>
            <charset val="162"/>
          </rPr>
          <t xml:space="preserve">
Örnek çalışmada olduğu gibi biz D2 hücresine yazdığımız il koduna karşılık gelen ili E2 hücresinde göstereceğiz.
E2 hücresine yazacağımız formül şu: =DÜŞEYARA(D2;A1:B81;2;YANLIŞ)
Formülü açıklayacak olursak; Düşey sırada arayacağımız veriler içinden D2 hücresine yazacağımız il kodunu A1 den B81 e kadar olan alanda bul ve 2. sütunda karşılık gelen veriyi E2 hücresinde bize göster.</t>
        </r>
      </text>
    </comment>
  </commentList>
</comments>
</file>

<file path=xl/sharedStrings.xml><?xml version="1.0" encoding="utf-8"?>
<sst xmlns="http://schemas.openxmlformats.org/spreadsheetml/2006/main" count="740" uniqueCount="175">
  <si>
    <t>A</t>
  </si>
  <si>
    <t>B</t>
  </si>
  <si>
    <t>C</t>
  </si>
  <si>
    <t>D</t>
  </si>
  <si>
    <t>E</t>
  </si>
  <si>
    <t>F</t>
  </si>
  <si>
    <t>G</t>
  </si>
  <si>
    <t>SÖZEL NET</t>
  </si>
  <si>
    <t>SAYISAL NET</t>
  </si>
  <si>
    <t>SAYISAL PUAN</t>
  </si>
  <si>
    <t>SÖZEL PUAN</t>
  </si>
  <si>
    <t>SÖZEL ORTALAMASI</t>
  </si>
  <si>
    <t>SAYISAL ORTALAMASI</t>
  </si>
  <si>
    <t>ORTALAMALARIN TOPLAMI</t>
  </si>
  <si>
    <t>BULDUĞUNUZ SONUCUN YAZI RENGİNİ KIRMIZI VE STİLİNİ KALIN YAPINIZ. HİZALAMASI İSE ORTALI OLSUN.</t>
  </si>
  <si>
    <t>EN YÜKSEK SAYISAL PUAN</t>
  </si>
  <si>
    <t>EN DÜŞÜK SAYISAL PUAN</t>
  </si>
  <si>
    <t>EN YÜKSEK SÖZEL PUAN</t>
  </si>
  <si>
    <t>EN DÜŞÜK SÖZEL PUAN</t>
  </si>
  <si>
    <t>SAYISAL PUAN HESAPLANIRKEN SAYISAL NETLERİN %80'İ İLE SÖZEL NETLERİN %20'Sİ TOPLANIR. D2 HÜCRESİNDE HESAPLAYINIZ.</t>
  </si>
  <si>
    <t>SÖZEL PUAN HESAPLANIRKEN SÖZEL NETLERİN %80'İ İLE SAYISAL NETLERİN %20'Sİ TOPLANIR. E2 HÜCRESİNDE HESAPLANIYINZ.</t>
  </si>
  <si>
    <t>SÖZEL PUANLARIN ORTALAMASINI SADECE F2 HÜCRESİNDE HESAPLAYINIZ.</t>
  </si>
  <si>
    <t>SAYISAL PUANLARIN ORTALAMASINI SADECE G2 HÜCRESİNDE HESAPLAYINIZ.</t>
  </si>
  <si>
    <t>SAYISAL PUANLARIN VE SÖZEL PUANLARIN TOPLAMLARINI SADECE H2 HÜCRESİNDE HESAPLAYINIZ.</t>
  </si>
  <si>
    <t>EN YÜKSEK SAYISAL PUANI I2 HÜCRESİNE, EN DÜŞÜK SAYISAL PUANI SADECE J2 HÜCRESİNDE BULUNUZ.</t>
  </si>
  <si>
    <t>EN YÜKSEK SÖZEL PUANI K2 HÜCRESİNE, EN DÜŞÜK SÖZEL PUANI SADECE L2 HÜCRESİNDE BULUNUZ.</t>
  </si>
  <si>
    <t>Vize</t>
  </si>
  <si>
    <t>Final</t>
  </si>
  <si>
    <t>Ortalama</t>
  </si>
  <si>
    <t>Durum</t>
  </si>
  <si>
    <t>KAREKÖK</t>
  </si>
  <si>
    <t>LOGARİTMA</t>
  </si>
  <si>
    <t>YUVARLA</t>
  </si>
  <si>
    <t>AŞAĞI YUVARLA</t>
  </si>
  <si>
    <t>YUKARIYUVARLA</t>
  </si>
  <si>
    <t>ÇARPMA</t>
  </si>
  <si>
    <t>TOPLAMA</t>
  </si>
  <si>
    <t>ÇIKARMA</t>
  </si>
  <si>
    <t>BÖLME</t>
  </si>
  <si>
    <t>MOD</t>
  </si>
  <si>
    <t>BUGÜN</t>
  </si>
  <si>
    <t>ŞİMDİ</t>
  </si>
  <si>
    <t>GÜN</t>
  </si>
  <si>
    <t>AY</t>
  </si>
  <si>
    <t>YIL</t>
  </si>
  <si>
    <t>SAAT</t>
  </si>
  <si>
    <t>DAKİKA</t>
  </si>
  <si>
    <t>SANİYE</t>
  </si>
  <si>
    <t>SAYI</t>
  </si>
  <si>
    <t>METİN</t>
  </si>
  <si>
    <t>ALİ</t>
  </si>
  <si>
    <t>AYŞE</t>
  </si>
  <si>
    <t>FATMA</t>
  </si>
  <si>
    <t>VELİ</t>
  </si>
  <si>
    <t>AHMET</t>
  </si>
  <si>
    <t>MEHMET</t>
  </si>
  <si>
    <t>SELİM</t>
  </si>
  <si>
    <t>EĞERSAY SAYI</t>
  </si>
  <si>
    <t>EĞERSAY METİN</t>
  </si>
  <si>
    <t>EĞERSAY</t>
  </si>
  <si>
    <t>SATIRSAY</t>
  </si>
  <si>
    <t>BOŞLUKSAY</t>
  </si>
  <si>
    <t>ETOPLA</t>
  </si>
  <si>
    <t>BİRLEŞTİR</t>
  </si>
  <si>
    <t>EMETİNSE</t>
  </si>
  <si>
    <t>Pİ</t>
  </si>
  <si>
    <t>SAYI GRUBU 1</t>
  </si>
  <si>
    <t>SAYI GRUBU 2</t>
  </si>
  <si>
    <t>SİN</t>
  </si>
  <si>
    <t>COS</t>
  </si>
  <si>
    <t>TAN</t>
  </si>
  <si>
    <t>DERECE</t>
  </si>
  <si>
    <t>RADYAN</t>
  </si>
  <si>
    <t>KÜÇÜK HARF</t>
  </si>
  <si>
    <t>BÜYÜK HARF</t>
  </si>
  <si>
    <t>BÜYÜK</t>
  </si>
  <si>
    <t>KÜÇÜK</t>
  </si>
  <si>
    <t>MUTLAK DEĞER</t>
  </si>
  <si>
    <t>YÜZDE</t>
  </si>
  <si>
    <t>UZUNLUK</t>
  </si>
  <si>
    <t>YAZIM DÜZENİ</t>
  </si>
  <si>
    <t>YİNELE</t>
  </si>
  <si>
    <t>SATIR</t>
  </si>
  <si>
    <t>SÜTUN</t>
  </si>
  <si>
    <t>KUVVET</t>
  </si>
  <si>
    <t>PARÇA AL</t>
  </si>
  <si>
    <t>PLAKA NO</t>
  </si>
  <si>
    <t>İLLER</t>
  </si>
  <si>
    <t>Adana</t>
  </si>
  <si>
    <t>Giresun</t>
  </si>
  <si>
    <t>Samsun</t>
  </si>
  <si>
    <t>Adıyaman</t>
  </si>
  <si>
    <t>Gümüşhane</t>
  </si>
  <si>
    <t>Siirt</t>
  </si>
  <si>
    <t>Afyonkarahisar</t>
  </si>
  <si>
    <t>Hakkari</t>
  </si>
  <si>
    <t>Sinop</t>
  </si>
  <si>
    <t>Ağrı</t>
  </si>
  <si>
    <t>Hatay</t>
  </si>
  <si>
    <t>Sivas</t>
  </si>
  <si>
    <t>Amasya</t>
  </si>
  <si>
    <t>Isparta</t>
  </si>
  <si>
    <t>Tekirdağ</t>
  </si>
  <si>
    <t>Ankara</t>
  </si>
  <si>
    <t>Mersin</t>
  </si>
  <si>
    <t>Tokat</t>
  </si>
  <si>
    <t>Antalya</t>
  </si>
  <si>
    <t>İstanbul</t>
  </si>
  <si>
    <t>Trabzon</t>
  </si>
  <si>
    <t>Artvin</t>
  </si>
  <si>
    <t>İzmir</t>
  </si>
  <si>
    <t>Tunceli</t>
  </si>
  <si>
    <t>Aydın</t>
  </si>
  <si>
    <t>Kars</t>
  </si>
  <si>
    <t>Şanlıurfa</t>
  </si>
  <si>
    <t>Balıkesir</t>
  </si>
  <si>
    <t>Kastamonu</t>
  </si>
  <si>
    <t>Uşak</t>
  </si>
  <si>
    <t>Bilecik</t>
  </si>
  <si>
    <t>Kayseri</t>
  </si>
  <si>
    <t>Van</t>
  </si>
  <si>
    <t>Bingöl</t>
  </si>
  <si>
    <t>Kırklareli</t>
  </si>
  <si>
    <t>Yozgat</t>
  </si>
  <si>
    <t>Bitlis</t>
  </si>
  <si>
    <t>Kırşehir</t>
  </si>
  <si>
    <t>Zonguldak</t>
  </si>
  <si>
    <t>Bolu</t>
  </si>
  <si>
    <t>Kocaeli</t>
  </si>
  <si>
    <t>Aksaray</t>
  </si>
  <si>
    <t>Burdur</t>
  </si>
  <si>
    <t>Konya</t>
  </si>
  <si>
    <t>Bayburt</t>
  </si>
  <si>
    <t>Bursa</t>
  </si>
  <si>
    <t>Kütahya</t>
  </si>
  <si>
    <t>Karaman</t>
  </si>
  <si>
    <t>Çanakkale</t>
  </si>
  <si>
    <t>Malatya</t>
  </si>
  <si>
    <t>Kırıkkale</t>
  </si>
  <si>
    <t>Çankırı</t>
  </si>
  <si>
    <t>Manisa</t>
  </si>
  <si>
    <t>Batman</t>
  </si>
  <si>
    <t>Çorum</t>
  </si>
  <si>
    <t>Kahramanmaraş</t>
  </si>
  <si>
    <t>Şırnak</t>
  </si>
  <si>
    <t>Denizli</t>
  </si>
  <si>
    <t>Mardin</t>
  </si>
  <si>
    <t>Bartın</t>
  </si>
  <si>
    <t>Diyarbakır</t>
  </si>
  <si>
    <t>Muğla</t>
  </si>
  <si>
    <t>Ardahan</t>
  </si>
  <si>
    <t>Edirne</t>
  </si>
  <si>
    <t>Muş</t>
  </si>
  <si>
    <t>Iğdır</t>
  </si>
  <si>
    <t>Elazığ</t>
  </si>
  <si>
    <t>Nevşehir</t>
  </si>
  <si>
    <t>Yalova</t>
  </si>
  <si>
    <t>Erzincan</t>
  </si>
  <si>
    <t>Niğde</t>
  </si>
  <si>
    <t>Karabük</t>
  </si>
  <si>
    <t>Erzurum</t>
  </si>
  <si>
    <t>Ordu</t>
  </si>
  <si>
    <t>Kilis</t>
  </si>
  <si>
    <t>Eskişehir</t>
  </si>
  <si>
    <t>Rize</t>
  </si>
  <si>
    <t>Osmaniye</t>
  </si>
  <si>
    <t>Gaziantep</t>
  </si>
  <si>
    <t>Sakarya</t>
  </si>
  <si>
    <t>Düzce</t>
  </si>
  <si>
    <t>DÜŞEYARA</t>
  </si>
  <si>
    <t>ARANACAK İLİN PLAKASI</t>
  </si>
  <si>
    <t>EN BÜYÜK SAYI</t>
  </si>
  <si>
    <t>EN KÜÇÜK SAYI</t>
  </si>
  <si>
    <t>ORTALAMA</t>
  </si>
  <si>
    <t>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</si>
</sst>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"/>
  <sheetViews>
    <sheetView topLeftCell="B1" workbookViewId="0">
      <selection activeCell="I15" sqref="I15"/>
    </sheetView>
  </sheetViews>
  <sheetFormatPr defaultColWidth="9.109375" defaultRowHeight="14.4" x14ac:dyDescent="0.3"/>
  <cols>
    <col min="1" max="2" width="13.5546875" style="2" bestFit="1" customWidth="1"/>
    <col min="3" max="7" width="11.44140625" style="2" customWidth="1"/>
    <col min="8" max="8" width="9.33203125" style="2" bestFit="1" customWidth="1"/>
    <col min="9" max="9" width="11.88671875" style="2" bestFit="1" customWidth="1"/>
    <col min="10" max="10" width="11.88671875" style="2" customWidth="1"/>
    <col min="11" max="11" width="9.44140625" style="2" bestFit="1" customWidth="1"/>
    <col min="12" max="12" width="15.5546875" style="2" bestFit="1" customWidth="1"/>
    <col min="13" max="13" width="16.33203125" style="2" bestFit="1" customWidth="1"/>
    <col min="14" max="15" width="9.109375" style="2"/>
    <col min="16" max="16" width="15" style="2" bestFit="1" customWidth="1"/>
    <col min="17" max="17" width="9.109375" style="2"/>
    <col min="18" max="18" width="10" style="2" customWidth="1"/>
    <col min="19" max="16384" width="9.109375" style="2"/>
  </cols>
  <sheetData>
    <row r="1" spans="1:18" s="1" customFormat="1" x14ac:dyDescent="0.3">
      <c r="A1" s="4" t="s">
        <v>66</v>
      </c>
      <c r="B1" s="4" t="s">
        <v>67</v>
      </c>
      <c r="C1" s="1" t="s">
        <v>36</v>
      </c>
      <c r="D1" s="1" t="s">
        <v>36</v>
      </c>
      <c r="E1" s="1" t="s">
        <v>37</v>
      </c>
      <c r="F1" s="1" t="s">
        <v>35</v>
      </c>
      <c r="G1" s="1" t="s">
        <v>38</v>
      </c>
      <c r="H1" s="1" t="s">
        <v>30</v>
      </c>
      <c r="I1" s="1" t="s">
        <v>31</v>
      </c>
      <c r="J1" s="1" t="s">
        <v>35</v>
      </c>
      <c r="K1" s="1" t="s">
        <v>32</v>
      </c>
      <c r="L1" s="1" t="s">
        <v>33</v>
      </c>
      <c r="M1" s="1" t="s">
        <v>34</v>
      </c>
      <c r="N1" s="1" t="s">
        <v>39</v>
      </c>
      <c r="O1" s="1" t="s">
        <v>65</v>
      </c>
      <c r="P1" s="1" t="s">
        <v>77</v>
      </c>
      <c r="Q1" s="1" t="s">
        <v>78</v>
      </c>
      <c r="R1" s="1" t="s">
        <v>84</v>
      </c>
    </row>
    <row r="2" spans="1:18" x14ac:dyDescent="0.3">
      <c r="A2" s="9">
        <v>25</v>
      </c>
      <c r="B2" s="9">
        <v>65</v>
      </c>
      <c r="C2" s="2">
        <f>SUM(A2,B2)</f>
        <v>90</v>
      </c>
      <c r="D2" s="2">
        <f>A2+B2</f>
        <v>90</v>
      </c>
      <c r="F2" s="2">
        <f>PRODUCT(B2,A2)</f>
        <v>1625</v>
      </c>
      <c r="G2" s="2">
        <f>B2/A2</f>
        <v>2.6</v>
      </c>
      <c r="H2" s="2">
        <f>SQRT(A2)</f>
        <v>5</v>
      </c>
      <c r="I2" s="2">
        <f>LOG(H2)</f>
        <v>0.69897000433601886</v>
      </c>
      <c r="J2" s="2">
        <f>I2*8</f>
        <v>5.5917600346881509</v>
      </c>
      <c r="K2" s="2">
        <f>ROUND(J2,0)</f>
        <v>6</v>
      </c>
      <c r="L2" s="2">
        <f>ROUNDDOWN(J2,0)</f>
        <v>5</v>
      </c>
      <c r="M2" s="2">
        <f>ROUNDUP(J2,0)</f>
        <v>6</v>
      </c>
      <c r="N2" s="2">
        <f>MOD(A2,3)</f>
        <v>1</v>
      </c>
      <c r="O2" s="2">
        <f>PI()</f>
        <v>3.1415926535897931</v>
      </c>
      <c r="P2" s="2">
        <f>ABS(E2)</f>
        <v>0</v>
      </c>
      <c r="Q2" s="2">
        <f>A2%</f>
        <v>0.25</v>
      </c>
      <c r="R2" s="2">
        <f>POWER(H2,3)</f>
        <v>125</v>
      </c>
    </row>
    <row r="3" spans="1:18" x14ac:dyDescent="0.3">
      <c r="A3" s="9">
        <v>100</v>
      </c>
      <c r="B3" s="9">
        <v>16</v>
      </c>
      <c r="C3" s="2">
        <f>SUM(A3,B3)</f>
        <v>116</v>
      </c>
      <c r="E3" s="2">
        <f>B3-A3</f>
        <v>-84</v>
      </c>
      <c r="F3" s="2">
        <f>PRODUCT(B3,A3)</f>
        <v>1600</v>
      </c>
      <c r="J3" s="2">
        <f>I3*8</f>
        <v>0</v>
      </c>
      <c r="K3" s="2">
        <f>ROUND(J3,0)</f>
        <v>0</v>
      </c>
      <c r="L3" s="2">
        <f>ROUNDDOWN(J3,0)</f>
        <v>0</v>
      </c>
      <c r="M3" s="2">
        <f>ROUNDUP(J3,0)</f>
        <v>0</v>
      </c>
      <c r="N3" s="2">
        <f>MOD(A3,7)</f>
        <v>2</v>
      </c>
      <c r="P3" s="9">
        <f>ABS(E3)</f>
        <v>84</v>
      </c>
      <c r="Q3" s="2">
        <f>A3%</f>
        <v>1</v>
      </c>
      <c r="R3" s="2">
        <f>POWER(H3,3)</f>
        <v>0</v>
      </c>
    </row>
    <row r="4" spans="1:18" x14ac:dyDescent="0.3">
      <c r="A4" s="9">
        <v>64</v>
      </c>
      <c r="B4" s="9">
        <v>32</v>
      </c>
      <c r="C4" s="2">
        <f>SUM(A4,B4)</f>
        <v>96</v>
      </c>
      <c r="D4" s="2">
        <f>A4+B4</f>
        <v>96</v>
      </c>
      <c r="E4" s="2">
        <f>B4-A4</f>
        <v>-32</v>
      </c>
      <c r="F4" s="2">
        <f>PRODUCT(B4,A4)</f>
        <v>2048</v>
      </c>
      <c r="J4" s="2">
        <f>I4*8</f>
        <v>0</v>
      </c>
      <c r="K4" s="2">
        <f>ROUND(J4,0)</f>
        <v>0</v>
      </c>
      <c r="L4" s="2">
        <f>ROUNDDOWN(J4,0)</f>
        <v>0</v>
      </c>
      <c r="M4" s="2">
        <f>ROUNDUP(J4,0)</f>
        <v>0</v>
      </c>
      <c r="N4" s="2">
        <f>MOD(A4,19)</f>
        <v>7</v>
      </c>
      <c r="P4" s="9">
        <f>ABS(E4)</f>
        <v>32</v>
      </c>
      <c r="Q4" s="2">
        <f>A4%</f>
        <v>0.64</v>
      </c>
      <c r="R4" s="2">
        <f>POWER(H4,3)</f>
        <v>0</v>
      </c>
    </row>
    <row r="5" spans="1:18" x14ac:dyDescent="0.3">
      <c r="A5" s="9">
        <v>9</v>
      </c>
      <c r="B5" s="9">
        <v>45</v>
      </c>
      <c r="C5" s="2">
        <f>SUM(A5,B5)</f>
        <v>54</v>
      </c>
      <c r="D5" s="2">
        <f>A5+B5</f>
        <v>54</v>
      </c>
      <c r="E5" s="2">
        <f>B5-A5</f>
        <v>36</v>
      </c>
      <c r="F5" s="2">
        <f>PRODUCT(B5,A5)</f>
        <v>405</v>
      </c>
      <c r="J5" s="2">
        <f>I5*8</f>
        <v>0</v>
      </c>
      <c r="K5" s="2">
        <f>ROUND(J5,0)</f>
        <v>0</v>
      </c>
      <c r="L5" s="2">
        <f>ROUNDDOWN(J5,0)</f>
        <v>0</v>
      </c>
      <c r="M5" s="2">
        <f>ROUNDUP(J5,0)</f>
        <v>0</v>
      </c>
      <c r="N5" s="2">
        <f>MOD(A5,3)</f>
        <v>0</v>
      </c>
      <c r="P5" s="2">
        <f>ABS(E5)</f>
        <v>36</v>
      </c>
      <c r="Q5" s="2">
        <f>A5%</f>
        <v>0.09</v>
      </c>
      <c r="R5" s="2">
        <f>POWER(H5,3)</f>
        <v>0</v>
      </c>
    </row>
    <row r="6" spans="1:18" x14ac:dyDescent="0.3">
      <c r="A6" s="9">
        <v>16</v>
      </c>
      <c r="B6" s="9">
        <v>53</v>
      </c>
      <c r="C6" s="2">
        <f>SUM(A6,B6)</f>
        <v>69</v>
      </c>
      <c r="D6" s="2">
        <f>A6+B6</f>
        <v>69</v>
      </c>
      <c r="E6" s="2">
        <f>B6-A6</f>
        <v>37</v>
      </c>
      <c r="F6" s="2">
        <f>PRODUCT(B6,A6)</f>
        <v>848</v>
      </c>
      <c r="J6" s="2">
        <f>I6*8</f>
        <v>0</v>
      </c>
      <c r="K6" s="2">
        <f>ROUND(J6,0)</f>
        <v>0</v>
      </c>
      <c r="L6" s="2">
        <f>ROUNDDOWN(J6,0)</f>
        <v>0</v>
      </c>
      <c r="M6" s="2">
        <f>ROUNDUP(J6,0)</f>
        <v>0</v>
      </c>
      <c r="N6" s="2">
        <f>MOD(A6,6)</f>
        <v>4</v>
      </c>
      <c r="P6" s="2">
        <f>ABS(E6)</f>
        <v>37</v>
      </c>
      <c r="Q6" s="2">
        <f>A6%</f>
        <v>0.16</v>
      </c>
      <c r="R6" s="2">
        <f>POWER(H6,3)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>
      <selection activeCell="B11" sqref="B11"/>
    </sheetView>
  </sheetViews>
  <sheetFormatPr defaultRowHeight="14.4" x14ac:dyDescent="0.3"/>
  <cols>
    <col min="1" max="1" width="15.6640625" bestFit="1" customWidth="1"/>
  </cols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35</v>
      </c>
    </row>
    <row r="4" spans="1:1" x14ac:dyDescent="0.3">
      <c r="A4" t="s">
        <v>38</v>
      </c>
    </row>
    <row r="5" spans="1:1" x14ac:dyDescent="0.3">
      <c r="A5" t="s">
        <v>30</v>
      </c>
    </row>
    <row r="6" spans="1:1" x14ac:dyDescent="0.3">
      <c r="A6" t="s">
        <v>31</v>
      </c>
    </row>
    <row r="7" spans="1:1" x14ac:dyDescent="0.3">
      <c r="A7" t="s">
        <v>32</v>
      </c>
    </row>
    <row r="8" spans="1:1" x14ac:dyDescent="0.3">
      <c r="A8" t="s">
        <v>33</v>
      </c>
    </row>
    <row r="9" spans="1:1" x14ac:dyDescent="0.3">
      <c r="A9" t="s">
        <v>34</v>
      </c>
    </row>
    <row r="10" spans="1:1" x14ac:dyDescent="0.3">
      <c r="A10" t="s">
        <v>39</v>
      </c>
    </row>
    <row r="11" spans="1:1" x14ac:dyDescent="0.3">
      <c r="A11" t="s">
        <v>78</v>
      </c>
    </row>
    <row r="12" spans="1:1" x14ac:dyDescent="0.3">
      <c r="A12" t="s">
        <v>65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84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40</v>
      </c>
    </row>
    <row r="19" spans="1:1" x14ac:dyDescent="0.3">
      <c r="A19" t="s">
        <v>41</v>
      </c>
    </row>
    <row r="20" spans="1:1" x14ac:dyDescent="0.3">
      <c r="A20" t="s">
        <v>42</v>
      </c>
    </row>
    <row r="21" spans="1:1" x14ac:dyDescent="0.3">
      <c r="A21" t="s">
        <v>43</v>
      </c>
    </row>
    <row r="22" spans="1:1" x14ac:dyDescent="0.3">
      <c r="A22" t="s">
        <v>44</v>
      </c>
    </row>
    <row r="23" spans="1:1" x14ac:dyDescent="0.3">
      <c r="A23" t="s">
        <v>45</v>
      </c>
    </row>
    <row r="24" spans="1:1" x14ac:dyDescent="0.3">
      <c r="A24" t="s">
        <v>46</v>
      </c>
    </row>
    <row r="25" spans="1:1" x14ac:dyDescent="0.3">
      <c r="A25" t="s">
        <v>47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72</v>
      </c>
    </row>
    <row r="31" spans="1:1" x14ac:dyDescent="0.3">
      <c r="A31" t="s">
        <v>60</v>
      </c>
    </row>
    <row r="32" spans="1:1" x14ac:dyDescent="0.3">
      <c r="A32" t="s">
        <v>61</v>
      </c>
    </row>
    <row r="33" spans="1:1" x14ac:dyDescent="0.3">
      <c r="A33" t="s">
        <v>82</v>
      </c>
    </row>
    <row r="34" spans="1:1" x14ac:dyDescent="0.3">
      <c r="A34" t="s">
        <v>83</v>
      </c>
    </row>
    <row r="35" spans="1:1" x14ac:dyDescent="0.3">
      <c r="A35" t="s">
        <v>73</v>
      </c>
    </row>
    <row r="36" spans="1:1" x14ac:dyDescent="0.3">
      <c r="A36" t="s">
        <v>74</v>
      </c>
    </row>
    <row r="37" spans="1:1" x14ac:dyDescent="0.3">
      <c r="A37" t="s">
        <v>79</v>
      </c>
    </row>
    <row r="38" spans="1:1" x14ac:dyDescent="0.3">
      <c r="A38" t="s">
        <v>80</v>
      </c>
    </row>
    <row r="39" spans="1:1" x14ac:dyDescent="0.3">
      <c r="A39" t="s">
        <v>81</v>
      </c>
    </row>
    <row r="40" spans="1:1" x14ac:dyDescent="0.3">
      <c r="A40" t="s">
        <v>85</v>
      </c>
    </row>
    <row r="41" spans="1:1" x14ac:dyDescent="0.3">
      <c r="A41" t="s">
        <v>75</v>
      </c>
    </row>
    <row r="42" spans="1:1" x14ac:dyDescent="0.3">
      <c r="A42" t="s">
        <v>76</v>
      </c>
    </row>
    <row r="43" spans="1:1" x14ac:dyDescent="0.3">
      <c r="A43" t="s">
        <v>173</v>
      </c>
    </row>
    <row r="44" spans="1:1" x14ac:dyDescent="0.3">
      <c r="A44" t="s">
        <v>174</v>
      </c>
    </row>
    <row r="45" spans="1:1" x14ac:dyDescent="0.3">
      <c r="A45" t="s">
        <v>59</v>
      </c>
    </row>
    <row r="46" spans="1:1" x14ac:dyDescent="0.3">
      <c r="A46" t="s">
        <v>62</v>
      </c>
    </row>
    <row r="47" spans="1:1" x14ac:dyDescent="0.3">
      <c r="A47" t="s">
        <v>63</v>
      </c>
    </row>
    <row r="48" spans="1:1" x14ac:dyDescent="0.3">
      <c r="A48" t="s">
        <v>64</v>
      </c>
    </row>
    <row r="49" spans="1:1" x14ac:dyDescent="0.3">
      <c r="A49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>
      <selection activeCell="J2" sqref="J2"/>
    </sheetView>
  </sheetViews>
  <sheetFormatPr defaultRowHeight="14.4" x14ac:dyDescent="0.3"/>
  <cols>
    <col min="1" max="1" width="9.44140625" customWidth="1"/>
    <col min="2" max="2" width="10.109375" bestFit="1" customWidth="1"/>
    <col min="3" max="3" width="11.88671875" bestFit="1" customWidth="1"/>
    <col min="4" max="4" width="13.6640625" style="17" bestFit="1" customWidth="1"/>
    <col min="5" max="5" width="11.88671875" style="17" bestFit="1" customWidth="1"/>
    <col min="6" max="6" width="19.33203125" bestFit="1" customWidth="1"/>
    <col min="7" max="7" width="21.109375" bestFit="1" customWidth="1"/>
    <col min="8" max="8" width="26.109375" bestFit="1" customWidth="1"/>
    <col min="9" max="9" width="25" bestFit="1" customWidth="1"/>
    <col min="10" max="10" width="24.44140625" bestFit="1" customWidth="1"/>
    <col min="11" max="11" width="25" bestFit="1" customWidth="1"/>
    <col min="12" max="12" width="24.44140625" bestFit="1" customWidth="1"/>
  </cols>
  <sheetData>
    <row r="1" spans="1:12" x14ac:dyDescent="0.3">
      <c r="A1" s="7"/>
      <c r="B1" s="8" t="s">
        <v>7</v>
      </c>
      <c r="C1" s="8" t="s">
        <v>8</v>
      </c>
      <c r="D1" s="15" t="s">
        <v>9</v>
      </c>
      <c r="E1" s="15" t="s">
        <v>10</v>
      </c>
      <c r="F1" s="3" t="s">
        <v>11</v>
      </c>
      <c r="G1" s="3" t="s">
        <v>12</v>
      </c>
      <c r="H1" s="3" t="s">
        <v>13</v>
      </c>
      <c r="I1" s="3" t="s">
        <v>15</v>
      </c>
      <c r="J1" s="3" t="s">
        <v>16</v>
      </c>
      <c r="K1" s="3" t="s">
        <v>17</v>
      </c>
      <c r="L1" s="3" t="s">
        <v>18</v>
      </c>
    </row>
    <row r="2" spans="1:12" s="2" customFormat="1" x14ac:dyDescent="0.3">
      <c r="A2" s="8" t="s">
        <v>0</v>
      </c>
      <c r="B2" s="9">
        <v>60</v>
      </c>
      <c r="C2" s="9">
        <v>40</v>
      </c>
      <c r="D2" s="16">
        <f>(B2*20%)+(C2*80%)</f>
        <v>44</v>
      </c>
      <c r="E2" s="16">
        <f>(B2*80%)+(C2*20%)</f>
        <v>56</v>
      </c>
      <c r="F2" s="2">
        <f>AVERAGE(E2:E8)</f>
        <v>44.857142857142854</v>
      </c>
      <c r="G2" s="2">
        <f>AVERAGE(D2:D8)</f>
        <v>55.142857142857146</v>
      </c>
      <c r="H2" s="4">
        <f>SUM(F2:G2)</f>
        <v>100</v>
      </c>
      <c r="I2" s="2">
        <f>MAX(D2:D8)</f>
        <v>74</v>
      </c>
      <c r="J2" s="2">
        <f>MIN(D2:D8)</f>
        <v>35</v>
      </c>
      <c r="K2" s="2">
        <f>MAX(E2:E8)</f>
        <v>65</v>
      </c>
      <c r="L2" s="2">
        <f>MIN(E2:E8)</f>
        <v>26</v>
      </c>
    </row>
    <row r="3" spans="1:12" x14ac:dyDescent="0.3">
      <c r="A3" s="8" t="s">
        <v>1</v>
      </c>
      <c r="B3" s="9">
        <v>50</v>
      </c>
      <c r="C3" s="9">
        <v>50</v>
      </c>
      <c r="D3" s="16">
        <f t="shared" ref="D3:D8" si="0">(B3*20%)+(C3*80%)</f>
        <v>50</v>
      </c>
      <c r="E3" s="16">
        <f t="shared" ref="E3:E8" si="1">(B3*80%)+(C3*20%)</f>
        <v>50</v>
      </c>
    </row>
    <row r="4" spans="1:12" x14ac:dyDescent="0.3">
      <c r="A4" s="8" t="s">
        <v>2</v>
      </c>
      <c r="B4" s="9">
        <v>75</v>
      </c>
      <c r="C4" s="9">
        <v>25</v>
      </c>
      <c r="D4" s="16">
        <f t="shared" si="0"/>
        <v>35</v>
      </c>
      <c r="E4" s="16">
        <f t="shared" si="1"/>
        <v>65</v>
      </c>
    </row>
    <row r="5" spans="1:12" x14ac:dyDescent="0.3">
      <c r="A5" s="8" t="s">
        <v>3</v>
      </c>
      <c r="B5" s="9">
        <v>40</v>
      </c>
      <c r="C5" s="9">
        <v>60</v>
      </c>
      <c r="D5" s="16">
        <f t="shared" si="0"/>
        <v>56</v>
      </c>
      <c r="E5" s="16">
        <f t="shared" si="1"/>
        <v>44</v>
      </c>
    </row>
    <row r="6" spans="1:12" x14ac:dyDescent="0.3">
      <c r="A6" s="8" t="s">
        <v>4</v>
      </c>
      <c r="B6" s="9">
        <v>10</v>
      </c>
      <c r="C6" s="9">
        <v>90</v>
      </c>
      <c r="D6" s="16">
        <f t="shared" si="0"/>
        <v>74</v>
      </c>
      <c r="E6" s="16">
        <f t="shared" si="1"/>
        <v>26</v>
      </c>
    </row>
    <row r="7" spans="1:12" x14ac:dyDescent="0.3">
      <c r="A7" s="8" t="s">
        <v>5</v>
      </c>
      <c r="B7" s="9">
        <v>25</v>
      </c>
      <c r="C7" s="9">
        <v>75</v>
      </c>
      <c r="D7" s="16">
        <f t="shared" si="0"/>
        <v>65</v>
      </c>
      <c r="E7" s="16">
        <f t="shared" si="1"/>
        <v>35</v>
      </c>
    </row>
    <row r="8" spans="1:12" x14ac:dyDescent="0.3">
      <c r="A8" s="8" t="s">
        <v>6</v>
      </c>
      <c r="B8" s="9">
        <v>30</v>
      </c>
      <c r="C8" s="9">
        <v>70</v>
      </c>
      <c r="D8" s="16">
        <f t="shared" si="0"/>
        <v>62</v>
      </c>
      <c r="E8" s="16">
        <f t="shared" si="1"/>
        <v>38</v>
      </c>
    </row>
    <row r="11" spans="1:12" s="1" customFormat="1" x14ac:dyDescent="0.3">
      <c r="A11" s="21" t="s">
        <v>19</v>
      </c>
      <c r="B11" s="21"/>
      <c r="C11" s="21"/>
      <c r="D11" s="21"/>
      <c r="E11" s="21"/>
      <c r="F11" s="21"/>
      <c r="G11" s="21"/>
      <c r="H11" s="21"/>
      <c r="I11" s="21"/>
    </row>
    <row r="12" spans="1:12" s="1" customFormat="1" x14ac:dyDescent="0.3">
      <c r="A12" s="21" t="s">
        <v>20</v>
      </c>
      <c r="B12" s="21"/>
      <c r="C12" s="21"/>
      <c r="D12" s="21"/>
      <c r="E12" s="21"/>
      <c r="F12" s="21"/>
      <c r="G12" s="21"/>
      <c r="H12" s="21"/>
      <c r="I12" s="21"/>
    </row>
    <row r="13" spans="1:12" s="1" customFormat="1" x14ac:dyDescent="0.3">
      <c r="A13" s="21" t="s">
        <v>21</v>
      </c>
      <c r="B13" s="21"/>
      <c r="C13" s="21"/>
      <c r="D13" s="21"/>
      <c r="E13" s="21"/>
      <c r="F13" s="21"/>
      <c r="G13" s="21"/>
      <c r="H13" s="21"/>
      <c r="I13" s="21"/>
    </row>
    <row r="14" spans="1:12" s="1" customFormat="1" x14ac:dyDescent="0.3">
      <c r="A14" s="21" t="s">
        <v>22</v>
      </c>
      <c r="B14" s="21"/>
      <c r="C14" s="21"/>
      <c r="D14" s="21"/>
      <c r="E14" s="21"/>
      <c r="F14" s="21"/>
      <c r="G14" s="21"/>
      <c r="H14" s="21"/>
      <c r="I14" s="21"/>
    </row>
    <row r="15" spans="1:12" s="1" customFormat="1" x14ac:dyDescent="0.3">
      <c r="A15" s="21" t="s">
        <v>23</v>
      </c>
      <c r="B15" s="21"/>
      <c r="C15" s="21"/>
      <c r="D15" s="21"/>
      <c r="E15" s="21"/>
      <c r="F15" s="21"/>
      <c r="G15" s="21"/>
      <c r="H15" s="21"/>
      <c r="I15" s="21"/>
    </row>
    <row r="16" spans="1:12" s="1" customFormat="1" x14ac:dyDescent="0.3">
      <c r="A16" s="21" t="s">
        <v>14</v>
      </c>
      <c r="B16" s="21"/>
      <c r="C16" s="21"/>
      <c r="D16" s="21"/>
      <c r="E16" s="21"/>
      <c r="F16" s="21"/>
      <c r="G16" s="21"/>
      <c r="H16" s="21"/>
      <c r="I16" s="21"/>
    </row>
    <row r="17" spans="1:9" s="1" customFormat="1" x14ac:dyDescent="0.3">
      <c r="A17" s="21" t="s">
        <v>24</v>
      </c>
      <c r="B17" s="21"/>
      <c r="C17" s="21"/>
      <c r="D17" s="21"/>
      <c r="E17" s="21"/>
      <c r="F17" s="21"/>
      <c r="G17" s="21"/>
      <c r="H17" s="21"/>
      <c r="I17" s="21"/>
    </row>
    <row r="18" spans="1:9" s="1" customFormat="1" x14ac:dyDescent="0.3">
      <c r="A18" s="21" t="s">
        <v>25</v>
      </c>
      <c r="B18" s="21"/>
      <c r="C18" s="21"/>
      <c r="D18" s="21"/>
      <c r="E18" s="21"/>
      <c r="F18" s="21"/>
      <c r="G18" s="21"/>
      <c r="H18" s="21"/>
      <c r="I18" s="21"/>
    </row>
  </sheetData>
  <mergeCells count="8">
    <mergeCell ref="A16:I16"/>
    <mergeCell ref="A17:I17"/>
    <mergeCell ref="A18:I18"/>
    <mergeCell ref="A11:I11"/>
    <mergeCell ref="A12:I12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2" sqref="C2"/>
    </sheetView>
  </sheetViews>
  <sheetFormatPr defaultColWidth="15.44140625" defaultRowHeight="14.4" x14ac:dyDescent="0.3"/>
  <sheetData>
    <row r="1" spans="1:8" s="1" customFormat="1" x14ac:dyDescent="0.3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46</v>
      </c>
      <c r="H1" s="1" t="s">
        <v>47</v>
      </c>
    </row>
    <row r="2" spans="1:8" s="2" customFormat="1" x14ac:dyDescent="0.3">
      <c r="A2" s="11">
        <f ca="1">TODAY()</f>
        <v>42520</v>
      </c>
      <c r="B2" s="12">
        <f ca="1">NOW()</f>
        <v>42520.052235300929</v>
      </c>
      <c r="C2" s="2">
        <f ca="1">DAY(A2)</f>
        <v>30</v>
      </c>
      <c r="D2" s="2">
        <f ca="1">MONTH(A2)</f>
        <v>5</v>
      </c>
      <c r="E2" s="2">
        <f ca="1">YEAR(A2)</f>
        <v>2016</v>
      </c>
      <c r="F2" s="2">
        <f ca="1">HOUR(B2)</f>
        <v>1</v>
      </c>
      <c r="G2" s="2">
        <f ca="1">MINUTE(B2)</f>
        <v>15</v>
      </c>
      <c r="H2" s="2">
        <f ca="1">SECOND(B2)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workbookViewId="0">
      <selection activeCell="D30" sqref="D30"/>
    </sheetView>
  </sheetViews>
  <sheetFormatPr defaultRowHeight="14.4" x14ac:dyDescent="0.3"/>
  <cols>
    <col min="1" max="4" width="9.109375" style="2"/>
  </cols>
  <sheetData>
    <row r="1" spans="1:6" s="10" customFormat="1" x14ac:dyDescent="0.3">
      <c r="A1" s="4" t="s">
        <v>48</v>
      </c>
      <c r="B1" s="1" t="s">
        <v>68</v>
      </c>
      <c r="C1" s="1" t="s">
        <v>69</v>
      </c>
      <c r="D1" s="1" t="s">
        <v>70</v>
      </c>
      <c r="E1" s="10" t="s">
        <v>71</v>
      </c>
      <c r="F1" s="10" t="s">
        <v>72</v>
      </c>
    </row>
    <row r="2" spans="1:6" x14ac:dyDescent="0.3">
      <c r="A2" s="9">
        <v>0</v>
      </c>
      <c r="B2" s="2">
        <f t="shared" ref="B2:B9" si="0">SIN(A2)</f>
        <v>0</v>
      </c>
      <c r="C2" s="2">
        <f>COS(A2)</f>
        <v>1</v>
      </c>
      <c r="D2" s="2">
        <f>TAN(A2)</f>
        <v>0</v>
      </c>
      <c r="E2">
        <f>DEGREES(A2)</f>
        <v>0</v>
      </c>
      <c r="F2">
        <f>RADIANS(E2)</f>
        <v>0</v>
      </c>
    </row>
    <row r="3" spans="1:6" x14ac:dyDescent="0.3">
      <c r="A3" s="9">
        <v>30</v>
      </c>
      <c r="B3" s="2">
        <f t="shared" si="0"/>
        <v>-0.98803162409286183</v>
      </c>
      <c r="C3" s="2">
        <f t="shared" ref="C3:C9" si="1">COS(A3)</f>
        <v>0.15425144988758405</v>
      </c>
      <c r="D3" s="2">
        <f t="shared" ref="D3:D9" si="2">TAN(A3)</f>
        <v>-6.4053311966462756</v>
      </c>
      <c r="E3">
        <f t="shared" ref="E3:E9" si="3">DEGREES(A3)</f>
        <v>1718.8733853924696</v>
      </c>
      <c r="F3">
        <f t="shared" ref="F3:F9" si="4">RADIANS(E3)</f>
        <v>30</v>
      </c>
    </row>
    <row r="4" spans="1:6" x14ac:dyDescent="0.3">
      <c r="A4" s="9">
        <v>45</v>
      </c>
      <c r="B4" s="2">
        <f t="shared" si="0"/>
        <v>0.85090352453411844</v>
      </c>
      <c r="C4" s="2">
        <f t="shared" si="1"/>
        <v>0.52532198881772973</v>
      </c>
      <c r="D4" s="2">
        <f t="shared" si="2"/>
        <v>1.6197751905438615</v>
      </c>
      <c r="E4">
        <f t="shared" si="3"/>
        <v>2578.3100780887044</v>
      </c>
      <c r="F4">
        <f t="shared" si="4"/>
        <v>45</v>
      </c>
    </row>
    <row r="5" spans="1:6" x14ac:dyDescent="0.3">
      <c r="A5" s="9">
        <v>60</v>
      </c>
      <c r="B5" s="2">
        <f t="shared" si="0"/>
        <v>-0.30481062110221668</v>
      </c>
      <c r="C5" s="2">
        <f t="shared" si="1"/>
        <v>-0.95241298041515632</v>
      </c>
      <c r="D5" s="2">
        <f t="shared" si="2"/>
        <v>0.32004038937956297</v>
      </c>
      <c r="E5">
        <f t="shared" si="3"/>
        <v>3437.7467707849391</v>
      </c>
      <c r="F5">
        <f t="shared" si="4"/>
        <v>60</v>
      </c>
    </row>
    <row r="6" spans="1:6" x14ac:dyDescent="0.3">
      <c r="A6" s="9">
        <v>90</v>
      </c>
      <c r="B6" s="2">
        <f t="shared" si="0"/>
        <v>0.89399666360055785</v>
      </c>
      <c r="C6" s="2">
        <f t="shared" si="1"/>
        <v>-0.44807361612917013</v>
      </c>
      <c r="D6" s="2">
        <f t="shared" si="2"/>
        <v>-1.9952004122082421</v>
      </c>
      <c r="E6">
        <f t="shared" si="3"/>
        <v>5156.6201561774087</v>
      </c>
      <c r="F6">
        <f t="shared" si="4"/>
        <v>90</v>
      </c>
    </row>
    <row r="7" spans="1:6" x14ac:dyDescent="0.3">
      <c r="A7" s="9">
        <v>180</v>
      </c>
      <c r="B7" s="2">
        <f t="shared" si="0"/>
        <v>-0.80115263573383044</v>
      </c>
      <c r="C7" s="2">
        <f t="shared" si="1"/>
        <v>-0.59846006905785809</v>
      </c>
      <c r="D7" s="2">
        <f t="shared" si="2"/>
        <v>1.3386902103511544</v>
      </c>
      <c r="E7">
        <f t="shared" si="3"/>
        <v>10313.240312354817</v>
      </c>
      <c r="F7">
        <f t="shared" si="4"/>
        <v>180</v>
      </c>
    </row>
    <row r="8" spans="1:6" x14ac:dyDescent="0.3">
      <c r="A8" s="9">
        <v>360</v>
      </c>
      <c r="B8" s="2">
        <f t="shared" si="0"/>
        <v>0.95891572341430653</v>
      </c>
      <c r="C8" s="2">
        <f t="shared" si="1"/>
        <v>-0.28369109148652732</v>
      </c>
      <c r="D8" s="2">
        <f t="shared" si="2"/>
        <v>-3.3801404139609579</v>
      </c>
      <c r="E8">
        <f t="shared" si="3"/>
        <v>20626.480624709635</v>
      </c>
      <c r="F8">
        <f t="shared" si="4"/>
        <v>360</v>
      </c>
    </row>
    <row r="9" spans="1:6" x14ac:dyDescent="0.3">
      <c r="A9" s="9">
        <v>270</v>
      </c>
      <c r="B9" s="2">
        <f t="shared" si="0"/>
        <v>-0.17604594647121141</v>
      </c>
      <c r="C9" s="2">
        <f t="shared" si="1"/>
        <v>0.98438195063250489</v>
      </c>
      <c r="D9" s="2">
        <f t="shared" si="2"/>
        <v>-0.17883906379845224</v>
      </c>
      <c r="E9">
        <f t="shared" si="3"/>
        <v>15469.860468532228</v>
      </c>
      <c r="F9">
        <f t="shared" si="4"/>
        <v>270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selection activeCell="B2" sqref="B2"/>
    </sheetView>
  </sheetViews>
  <sheetFormatPr defaultRowHeight="14.4" x14ac:dyDescent="0.3"/>
  <cols>
    <col min="1" max="1" width="11.33203125" style="7" customWidth="1"/>
    <col min="2" max="2" width="10" customWidth="1"/>
    <col min="3" max="3" width="11.44140625" bestFit="1" customWidth="1"/>
  </cols>
  <sheetData>
    <row r="1" spans="1:5" s="1" customFormat="1" x14ac:dyDescent="0.3">
      <c r="A1" s="4" t="s">
        <v>49</v>
      </c>
      <c r="B1" s="1" t="s">
        <v>60</v>
      </c>
      <c r="C1" s="1" t="s">
        <v>61</v>
      </c>
      <c r="D1" s="1" t="s">
        <v>82</v>
      </c>
      <c r="E1" s="1" t="s">
        <v>83</v>
      </c>
    </row>
    <row r="2" spans="1:5" x14ac:dyDescent="0.3">
      <c r="A2" s="7" t="s">
        <v>50</v>
      </c>
      <c r="B2" s="2">
        <f>ROWS(A2:A500)</f>
        <v>499</v>
      </c>
      <c r="C2" s="2">
        <f>COUNTBLANK(A2:A500)</f>
        <v>19</v>
      </c>
      <c r="D2" s="14">
        <f>ROW(A21)</f>
        <v>21</v>
      </c>
      <c r="E2" s="2">
        <f>COLUMN(A21)</f>
        <v>1</v>
      </c>
    </row>
    <row r="3" spans="1:5" x14ac:dyDescent="0.3">
      <c r="A3" s="7" t="s">
        <v>51</v>
      </c>
    </row>
    <row r="4" spans="1:5" x14ac:dyDescent="0.3">
      <c r="A4" s="7" t="s">
        <v>52</v>
      </c>
    </row>
    <row r="5" spans="1:5" x14ac:dyDescent="0.3">
      <c r="A5" s="7" t="s">
        <v>53</v>
      </c>
    </row>
    <row r="6" spans="1:5" x14ac:dyDescent="0.3">
      <c r="A6" s="7" t="s">
        <v>53</v>
      </c>
    </row>
    <row r="7" spans="1:5" x14ac:dyDescent="0.3">
      <c r="A7" s="7" t="s">
        <v>51</v>
      </c>
    </row>
    <row r="8" spans="1:5" x14ac:dyDescent="0.3">
      <c r="A8" s="7" t="s">
        <v>50</v>
      </c>
    </row>
    <row r="9" spans="1:5" x14ac:dyDescent="0.3">
      <c r="A9" s="7" t="s">
        <v>51</v>
      </c>
    </row>
    <row r="10" spans="1:5" x14ac:dyDescent="0.3">
      <c r="A10" s="7" t="s">
        <v>52</v>
      </c>
    </row>
    <row r="11" spans="1:5" x14ac:dyDescent="0.3">
      <c r="A11" s="7" t="s">
        <v>54</v>
      </c>
    </row>
    <row r="12" spans="1:5" x14ac:dyDescent="0.3">
      <c r="A12" s="7" t="s">
        <v>55</v>
      </c>
    </row>
    <row r="13" spans="1:5" x14ac:dyDescent="0.3">
      <c r="A13" s="7" t="s">
        <v>56</v>
      </c>
    </row>
    <row r="14" spans="1:5" x14ac:dyDescent="0.3">
      <c r="A14" s="7" t="s">
        <v>54</v>
      </c>
    </row>
    <row r="15" spans="1:5" x14ac:dyDescent="0.3">
      <c r="A15" s="7" t="s">
        <v>50</v>
      </c>
    </row>
    <row r="16" spans="1:5" x14ac:dyDescent="0.3">
      <c r="A16" s="7" t="s">
        <v>52</v>
      </c>
    </row>
    <row r="17" spans="1:1" x14ac:dyDescent="0.3">
      <c r="A17" s="7" t="s">
        <v>55</v>
      </c>
    </row>
    <row r="18" spans="1:1" x14ac:dyDescent="0.3">
      <c r="A18" s="7" t="s">
        <v>53</v>
      </c>
    </row>
    <row r="19" spans="1:1" x14ac:dyDescent="0.3">
      <c r="A19" s="7" t="s">
        <v>51</v>
      </c>
    </row>
    <row r="20" spans="1:1" x14ac:dyDescent="0.3">
      <c r="A20" s="7" t="s">
        <v>54</v>
      </c>
    </row>
    <row r="21" spans="1:1" x14ac:dyDescent="0.3">
      <c r="A21" s="7" t="s">
        <v>55</v>
      </c>
    </row>
    <row r="22" spans="1:1" x14ac:dyDescent="0.3">
      <c r="A22" s="18" t="s">
        <v>50</v>
      </c>
    </row>
    <row r="23" spans="1:1" x14ac:dyDescent="0.3">
      <c r="A23" s="18" t="s">
        <v>51</v>
      </c>
    </row>
    <row r="24" spans="1:1" x14ac:dyDescent="0.3">
      <c r="A24" s="18" t="s">
        <v>52</v>
      </c>
    </row>
    <row r="25" spans="1:1" x14ac:dyDescent="0.3">
      <c r="A25" s="18" t="s">
        <v>53</v>
      </c>
    </row>
    <row r="26" spans="1:1" x14ac:dyDescent="0.3">
      <c r="A26" s="18" t="s">
        <v>53</v>
      </c>
    </row>
    <row r="27" spans="1:1" x14ac:dyDescent="0.3">
      <c r="A27" s="18" t="s">
        <v>51</v>
      </c>
    </row>
    <row r="28" spans="1:1" x14ac:dyDescent="0.3">
      <c r="A28" s="18" t="s">
        <v>50</v>
      </c>
    </row>
    <row r="29" spans="1:1" x14ac:dyDescent="0.3">
      <c r="A29" s="18" t="s">
        <v>51</v>
      </c>
    </row>
    <row r="30" spans="1:1" x14ac:dyDescent="0.3">
      <c r="A30" s="18" t="s">
        <v>52</v>
      </c>
    </row>
    <row r="31" spans="1:1" x14ac:dyDescent="0.3">
      <c r="A31" s="18" t="s">
        <v>54</v>
      </c>
    </row>
    <row r="32" spans="1:1" x14ac:dyDescent="0.3">
      <c r="A32" s="18" t="s">
        <v>55</v>
      </c>
    </row>
    <row r="33" spans="1:1" x14ac:dyDescent="0.3">
      <c r="A33" s="18" t="s">
        <v>56</v>
      </c>
    </row>
    <row r="34" spans="1:1" x14ac:dyDescent="0.3">
      <c r="A34" s="18" t="s">
        <v>54</v>
      </c>
    </row>
    <row r="35" spans="1:1" x14ac:dyDescent="0.3">
      <c r="A35" s="18" t="s">
        <v>50</v>
      </c>
    </row>
    <row r="36" spans="1:1" x14ac:dyDescent="0.3">
      <c r="A36" s="18" t="s">
        <v>52</v>
      </c>
    </row>
    <row r="37" spans="1:1" x14ac:dyDescent="0.3">
      <c r="A37" s="18" t="s">
        <v>55</v>
      </c>
    </row>
    <row r="38" spans="1:1" x14ac:dyDescent="0.3">
      <c r="A38" s="18" t="s">
        <v>53</v>
      </c>
    </row>
    <row r="39" spans="1:1" x14ac:dyDescent="0.3">
      <c r="A39" s="18" t="s">
        <v>51</v>
      </c>
    </row>
    <row r="40" spans="1:1" x14ac:dyDescent="0.3">
      <c r="A40" s="18" t="s">
        <v>54</v>
      </c>
    </row>
    <row r="41" spans="1:1" x14ac:dyDescent="0.3">
      <c r="A41" s="18" t="s">
        <v>55</v>
      </c>
    </row>
    <row r="43" spans="1:1" x14ac:dyDescent="0.3">
      <c r="A43" s="18" t="s">
        <v>50</v>
      </c>
    </row>
    <row r="44" spans="1:1" x14ac:dyDescent="0.3">
      <c r="A44" s="18" t="s">
        <v>51</v>
      </c>
    </row>
    <row r="45" spans="1:1" x14ac:dyDescent="0.3">
      <c r="A45" s="18" t="s">
        <v>52</v>
      </c>
    </row>
    <row r="46" spans="1:1" x14ac:dyDescent="0.3">
      <c r="A46" s="18" t="s">
        <v>53</v>
      </c>
    </row>
    <row r="47" spans="1:1" x14ac:dyDescent="0.3">
      <c r="A47" s="18" t="s">
        <v>53</v>
      </c>
    </row>
    <row r="48" spans="1:1" x14ac:dyDescent="0.3">
      <c r="A48" s="18" t="s">
        <v>51</v>
      </c>
    </row>
    <row r="49" spans="1:1" x14ac:dyDescent="0.3">
      <c r="A49" s="18" t="s">
        <v>50</v>
      </c>
    </row>
    <row r="50" spans="1:1" x14ac:dyDescent="0.3">
      <c r="A50" s="18" t="s">
        <v>51</v>
      </c>
    </row>
    <row r="51" spans="1:1" x14ac:dyDescent="0.3">
      <c r="A51" s="18" t="s">
        <v>52</v>
      </c>
    </row>
    <row r="52" spans="1:1" x14ac:dyDescent="0.3">
      <c r="A52" s="18" t="s">
        <v>54</v>
      </c>
    </row>
    <row r="53" spans="1:1" x14ac:dyDescent="0.3">
      <c r="A53" s="18" t="s">
        <v>55</v>
      </c>
    </row>
    <row r="54" spans="1:1" x14ac:dyDescent="0.3">
      <c r="A54" s="18" t="s">
        <v>56</v>
      </c>
    </row>
    <row r="55" spans="1:1" x14ac:dyDescent="0.3">
      <c r="A55" s="18" t="s">
        <v>54</v>
      </c>
    </row>
    <row r="56" spans="1:1" x14ac:dyDescent="0.3">
      <c r="A56" s="18" t="s">
        <v>50</v>
      </c>
    </row>
    <row r="57" spans="1:1" x14ac:dyDescent="0.3">
      <c r="A57" s="18" t="s">
        <v>52</v>
      </c>
    </row>
    <row r="58" spans="1:1" x14ac:dyDescent="0.3">
      <c r="A58" s="18" t="s">
        <v>55</v>
      </c>
    </row>
    <row r="59" spans="1:1" x14ac:dyDescent="0.3">
      <c r="A59" s="18" t="s">
        <v>53</v>
      </c>
    </row>
    <row r="60" spans="1:1" x14ac:dyDescent="0.3">
      <c r="A60" s="18" t="s">
        <v>51</v>
      </c>
    </row>
    <row r="61" spans="1:1" x14ac:dyDescent="0.3">
      <c r="A61" s="18" t="s">
        <v>54</v>
      </c>
    </row>
    <row r="62" spans="1:1" x14ac:dyDescent="0.3">
      <c r="A62" s="18" t="s">
        <v>55</v>
      </c>
    </row>
    <row r="66" spans="1:1" x14ac:dyDescent="0.3">
      <c r="A66" s="18" t="s">
        <v>50</v>
      </c>
    </row>
    <row r="67" spans="1:1" x14ac:dyDescent="0.3">
      <c r="A67" s="18" t="s">
        <v>51</v>
      </c>
    </row>
    <row r="68" spans="1:1" x14ac:dyDescent="0.3">
      <c r="A68" s="18" t="s">
        <v>52</v>
      </c>
    </row>
    <row r="69" spans="1:1" x14ac:dyDescent="0.3">
      <c r="A69" s="18" t="s">
        <v>53</v>
      </c>
    </row>
    <row r="70" spans="1:1" x14ac:dyDescent="0.3">
      <c r="A70" s="18" t="s">
        <v>53</v>
      </c>
    </row>
    <row r="71" spans="1:1" x14ac:dyDescent="0.3">
      <c r="A71" s="18" t="s">
        <v>51</v>
      </c>
    </row>
    <row r="72" spans="1:1" x14ac:dyDescent="0.3">
      <c r="A72" s="18" t="s">
        <v>50</v>
      </c>
    </row>
    <row r="73" spans="1:1" x14ac:dyDescent="0.3">
      <c r="A73" s="18" t="s">
        <v>51</v>
      </c>
    </row>
    <row r="74" spans="1:1" x14ac:dyDescent="0.3">
      <c r="A74" s="18" t="s">
        <v>52</v>
      </c>
    </row>
    <row r="75" spans="1:1" x14ac:dyDescent="0.3">
      <c r="A75" s="18" t="s">
        <v>54</v>
      </c>
    </row>
    <row r="76" spans="1:1" x14ac:dyDescent="0.3">
      <c r="A76" s="18" t="s">
        <v>55</v>
      </c>
    </row>
    <row r="77" spans="1:1" x14ac:dyDescent="0.3">
      <c r="A77" s="18" t="s">
        <v>56</v>
      </c>
    </row>
    <row r="78" spans="1:1" x14ac:dyDescent="0.3">
      <c r="A78" s="18" t="s">
        <v>54</v>
      </c>
    </row>
    <row r="79" spans="1:1" x14ac:dyDescent="0.3">
      <c r="A79" s="18" t="s">
        <v>50</v>
      </c>
    </row>
    <row r="80" spans="1:1" x14ac:dyDescent="0.3">
      <c r="A80" s="18" t="s">
        <v>52</v>
      </c>
    </row>
    <row r="81" spans="1:1" x14ac:dyDescent="0.3">
      <c r="A81" s="18" t="s">
        <v>55</v>
      </c>
    </row>
    <row r="82" spans="1:1" x14ac:dyDescent="0.3">
      <c r="A82" s="18" t="s">
        <v>53</v>
      </c>
    </row>
    <row r="83" spans="1:1" x14ac:dyDescent="0.3">
      <c r="A83" s="18" t="s">
        <v>51</v>
      </c>
    </row>
    <row r="84" spans="1:1" x14ac:dyDescent="0.3">
      <c r="A84" s="18" t="s">
        <v>54</v>
      </c>
    </row>
    <row r="85" spans="1:1" x14ac:dyDescent="0.3">
      <c r="A85" s="18" t="s">
        <v>55</v>
      </c>
    </row>
    <row r="86" spans="1:1" x14ac:dyDescent="0.3">
      <c r="A86" s="18" t="s">
        <v>50</v>
      </c>
    </row>
    <row r="87" spans="1:1" x14ac:dyDescent="0.3">
      <c r="A87" s="18" t="s">
        <v>51</v>
      </c>
    </row>
    <row r="88" spans="1:1" x14ac:dyDescent="0.3">
      <c r="A88" s="18" t="s">
        <v>52</v>
      </c>
    </row>
    <row r="89" spans="1:1" x14ac:dyDescent="0.3">
      <c r="A89" s="18" t="s">
        <v>53</v>
      </c>
    </row>
    <row r="90" spans="1:1" x14ac:dyDescent="0.3">
      <c r="A90" s="18" t="s">
        <v>53</v>
      </c>
    </row>
    <row r="91" spans="1:1" x14ac:dyDescent="0.3">
      <c r="A91" s="18" t="s">
        <v>51</v>
      </c>
    </row>
    <row r="92" spans="1:1" x14ac:dyDescent="0.3">
      <c r="A92" s="18" t="s">
        <v>50</v>
      </c>
    </row>
    <row r="93" spans="1:1" x14ac:dyDescent="0.3">
      <c r="A93" s="18" t="s">
        <v>51</v>
      </c>
    </row>
    <row r="94" spans="1:1" x14ac:dyDescent="0.3">
      <c r="A94" s="18" t="s">
        <v>52</v>
      </c>
    </row>
    <row r="95" spans="1:1" x14ac:dyDescent="0.3">
      <c r="A95" s="18" t="s">
        <v>54</v>
      </c>
    </row>
    <row r="96" spans="1:1" x14ac:dyDescent="0.3">
      <c r="A96" s="18" t="s">
        <v>55</v>
      </c>
    </row>
    <row r="97" spans="1:1" x14ac:dyDescent="0.3">
      <c r="A97" s="18" t="s">
        <v>56</v>
      </c>
    </row>
    <row r="98" spans="1:1" x14ac:dyDescent="0.3">
      <c r="A98" s="18" t="s">
        <v>54</v>
      </c>
    </row>
    <row r="99" spans="1:1" x14ac:dyDescent="0.3">
      <c r="A99" s="18" t="s">
        <v>50</v>
      </c>
    </row>
    <row r="100" spans="1:1" x14ac:dyDescent="0.3">
      <c r="A100" s="18" t="s">
        <v>52</v>
      </c>
    </row>
    <row r="101" spans="1:1" x14ac:dyDescent="0.3">
      <c r="A101" s="18" t="s">
        <v>55</v>
      </c>
    </row>
    <row r="102" spans="1:1" x14ac:dyDescent="0.3">
      <c r="A102" s="18" t="s">
        <v>53</v>
      </c>
    </row>
    <row r="103" spans="1:1" x14ac:dyDescent="0.3">
      <c r="A103" s="18" t="s">
        <v>51</v>
      </c>
    </row>
    <row r="104" spans="1:1" x14ac:dyDescent="0.3">
      <c r="A104" s="18" t="s">
        <v>54</v>
      </c>
    </row>
    <row r="105" spans="1:1" x14ac:dyDescent="0.3">
      <c r="A105" s="18" t="s">
        <v>55</v>
      </c>
    </row>
    <row r="106" spans="1:1" x14ac:dyDescent="0.3">
      <c r="A106" s="18" t="s">
        <v>50</v>
      </c>
    </row>
    <row r="107" spans="1:1" x14ac:dyDescent="0.3">
      <c r="A107" s="18" t="s">
        <v>51</v>
      </c>
    </row>
    <row r="108" spans="1:1" x14ac:dyDescent="0.3">
      <c r="A108" s="18" t="s">
        <v>52</v>
      </c>
    </row>
    <row r="109" spans="1:1" x14ac:dyDescent="0.3">
      <c r="A109" s="18" t="s">
        <v>53</v>
      </c>
    </row>
    <row r="110" spans="1:1" x14ac:dyDescent="0.3">
      <c r="A110" s="18" t="s">
        <v>53</v>
      </c>
    </row>
    <row r="111" spans="1:1" x14ac:dyDescent="0.3">
      <c r="A111" s="18" t="s">
        <v>51</v>
      </c>
    </row>
    <row r="112" spans="1:1" x14ac:dyDescent="0.3">
      <c r="A112" s="18" t="s">
        <v>50</v>
      </c>
    </row>
    <row r="113" spans="1:1" x14ac:dyDescent="0.3">
      <c r="A113" s="18" t="s">
        <v>51</v>
      </c>
    </row>
    <row r="114" spans="1:1" x14ac:dyDescent="0.3">
      <c r="A114" s="18" t="s">
        <v>52</v>
      </c>
    </row>
    <row r="115" spans="1:1" x14ac:dyDescent="0.3">
      <c r="A115" s="18" t="s">
        <v>54</v>
      </c>
    </row>
    <row r="116" spans="1:1" x14ac:dyDescent="0.3">
      <c r="A116" s="18" t="s">
        <v>55</v>
      </c>
    </row>
    <row r="117" spans="1:1" x14ac:dyDescent="0.3">
      <c r="A117" s="18" t="s">
        <v>56</v>
      </c>
    </row>
    <row r="118" spans="1:1" x14ac:dyDescent="0.3">
      <c r="A118" s="18" t="s">
        <v>54</v>
      </c>
    </row>
    <row r="119" spans="1:1" x14ac:dyDescent="0.3">
      <c r="A119" s="18" t="s">
        <v>50</v>
      </c>
    </row>
    <row r="120" spans="1:1" x14ac:dyDescent="0.3">
      <c r="A120" s="18" t="s">
        <v>52</v>
      </c>
    </row>
    <row r="121" spans="1:1" x14ac:dyDescent="0.3">
      <c r="A121" s="18" t="s">
        <v>55</v>
      </c>
    </row>
    <row r="122" spans="1:1" x14ac:dyDescent="0.3">
      <c r="A122" s="18" t="s">
        <v>53</v>
      </c>
    </row>
    <row r="123" spans="1:1" x14ac:dyDescent="0.3">
      <c r="A123" s="18" t="s">
        <v>51</v>
      </c>
    </row>
    <row r="124" spans="1:1" x14ac:dyDescent="0.3">
      <c r="A124" s="18" t="s">
        <v>54</v>
      </c>
    </row>
    <row r="125" spans="1:1" x14ac:dyDescent="0.3">
      <c r="A125" s="18" t="s">
        <v>55</v>
      </c>
    </row>
    <row r="127" spans="1:1" x14ac:dyDescent="0.3">
      <c r="A127" s="18" t="s">
        <v>50</v>
      </c>
    </row>
    <row r="128" spans="1:1" x14ac:dyDescent="0.3">
      <c r="A128" s="18" t="s">
        <v>51</v>
      </c>
    </row>
    <row r="129" spans="1:1" x14ac:dyDescent="0.3">
      <c r="A129" s="18" t="s">
        <v>52</v>
      </c>
    </row>
    <row r="130" spans="1:1" x14ac:dyDescent="0.3">
      <c r="A130" s="18" t="s">
        <v>53</v>
      </c>
    </row>
    <row r="131" spans="1:1" x14ac:dyDescent="0.3">
      <c r="A131" s="18" t="s">
        <v>53</v>
      </c>
    </row>
    <row r="132" spans="1:1" x14ac:dyDescent="0.3">
      <c r="A132" s="18" t="s">
        <v>51</v>
      </c>
    </row>
    <row r="133" spans="1:1" x14ac:dyDescent="0.3">
      <c r="A133" s="18" t="s">
        <v>50</v>
      </c>
    </row>
    <row r="134" spans="1:1" x14ac:dyDescent="0.3">
      <c r="A134" s="18" t="s">
        <v>51</v>
      </c>
    </row>
    <row r="135" spans="1:1" x14ac:dyDescent="0.3">
      <c r="A135" s="18" t="s">
        <v>52</v>
      </c>
    </row>
    <row r="136" spans="1:1" x14ac:dyDescent="0.3">
      <c r="A136" s="18" t="s">
        <v>54</v>
      </c>
    </row>
    <row r="137" spans="1:1" x14ac:dyDescent="0.3">
      <c r="A137" s="18" t="s">
        <v>55</v>
      </c>
    </row>
    <row r="138" spans="1:1" x14ac:dyDescent="0.3">
      <c r="A138" s="18" t="s">
        <v>56</v>
      </c>
    </row>
    <row r="139" spans="1:1" x14ac:dyDescent="0.3">
      <c r="A139" s="18" t="s">
        <v>54</v>
      </c>
    </row>
    <row r="140" spans="1:1" x14ac:dyDescent="0.3">
      <c r="A140" s="18" t="s">
        <v>50</v>
      </c>
    </row>
    <row r="141" spans="1:1" x14ac:dyDescent="0.3">
      <c r="A141" s="18" t="s">
        <v>52</v>
      </c>
    </row>
    <row r="142" spans="1:1" x14ac:dyDescent="0.3">
      <c r="A142" s="18" t="s">
        <v>55</v>
      </c>
    </row>
    <row r="143" spans="1:1" x14ac:dyDescent="0.3">
      <c r="A143" s="18" t="s">
        <v>53</v>
      </c>
    </row>
    <row r="144" spans="1:1" x14ac:dyDescent="0.3">
      <c r="A144" s="18" t="s">
        <v>51</v>
      </c>
    </row>
    <row r="145" spans="1:1" x14ac:dyDescent="0.3">
      <c r="A145" s="18" t="s">
        <v>54</v>
      </c>
    </row>
    <row r="146" spans="1:1" x14ac:dyDescent="0.3">
      <c r="A146" s="18" t="s">
        <v>55</v>
      </c>
    </row>
    <row r="148" spans="1:1" x14ac:dyDescent="0.3">
      <c r="A148" s="18" t="s">
        <v>50</v>
      </c>
    </row>
    <row r="149" spans="1:1" x14ac:dyDescent="0.3">
      <c r="A149" s="18" t="s">
        <v>51</v>
      </c>
    </row>
    <row r="150" spans="1:1" x14ac:dyDescent="0.3">
      <c r="A150" s="18" t="s">
        <v>52</v>
      </c>
    </row>
    <row r="151" spans="1:1" x14ac:dyDescent="0.3">
      <c r="A151" s="18" t="s">
        <v>53</v>
      </c>
    </row>
    <row r="152" spans="1:1" x14ac:dyDescent="0.3">
      <c r="A152" s="18" t="s">
        <v>53</v>
      </c>
    </row>
    <row r="153" spans="1:1" x14ac:dyDescent="0.3">
      <c r="A153" s="18" t="s">
        <v>51</v>
      </c>
    </row>
    <row r="154" spans="1:1" x14ac:dyDescent="0.3">
      <c r="A154" s="18" t="s">
        <v>50</v>
      </c>
    </row>
    <row r="155" spans="1:1" x14ac:dyDescent="0.3">
      <c r="A155" s="18" t="s">
        <v>51</v>
      </c>
    </row>
    <row r="156" spans="1:1" x14ac:dyDescent="0.3">
      <c r="A156" s="18" t="s">
        <v>52</v>
      </c>
    </row>
    <row r="157" spans="1:1" x14ac:dyDescent="0.3">
      <c r="A157" s="18" t="s">
        <v>54</v>
      </c>
    </row>
    <row r="158" spans="1:1" x14ac:dyDescent="0.3">
      <c r="A158" s="18" t="s">
        <v>55</v>
      </c>
    </row>
    <row r="159" spans="1:1" x14ac:dyDescent="0.3">
      <c r="A159" s="18" t="s">
        <v>56</v>
      </c>
    </row>
    <row r="160" spans="1:1" x14ac:dyDescent="0.3">
      <c r="A160" s="18" t="s">
        <v>54</v>
      </c>
    </row>
    <row r="161" spans="1:1" x14ac:dyDescent="0.3">
      <c r="A161" s="18" t="s">
        <v>50</v>
      </c>
    </row>
    <row r="162" spans="1:1" x14ac:dyDescent="0.3">
      <c r="A162" s="18" t="s">
        <v>52</v>
      </c>
    </row>
    <row r="163" spans="1:1" x14ac:dyDescent="0.3">
      <c r="A163" s="18" t="s">
        <v>55</v>
      </c>
    </row>
    <row r="164" spans="1:1" x14ac:dyDescent="0.3">
      <c r="A164" s="18" t="s">
        <v>53</v>
      </c>
    </row>
    <row r="165" spans="1:1" x14ac:dyDescent="0.3">
      <c r="A165" s="18" t="s">
        <v>51</v>
      </c>
    </row>
    <row r="166" spans="1:1" x14ac:dyDescent="0.3">
      <c r="A166" s="18" t="s">
        <v>54</v>
      </c>
    </row>
    <row r="167" spans="1:1" x14ac:dyDescent="0.3">
      <c r="A167" s="18" t="s">
        <v>55</v>
      </c>
    </row>
    <row r="168" spans="1:1" x14ac:dyDescent="0.3">
      <c r="A168" s="7" t="s">
        <v>50</v>
      </c>
    </row>
    <row r="169" spans="1:1" x14ac:dyDescent="0.3">
      <c r="A169" s="7" t="s">
        <v>51</v>
      </c>
    </row>
    <row r="170" spans="1:1" x14ac:dyDescent="0.3">
      <c r="A170" s="7" t="s">
        <v>52</v>
      </c>
    </row>
    <row r="171" spans="1:1" x14ac:dyDescent="0.3">
      <c r="A171" s="7" t="s">
        <v>53</v>
      </c>
    </row>
    <row r="172" spans="1:1" x14ac:dyDescent="0.3">
      <c r="A172" s="7" t="s">
        <v>53</v>
      </c>
    </row>
    <row r="173" spans="1:1" x14ac:dyDescent="0.3">
      <c r="A173" s="7" t="s">
        <v>51</v>
      </c>
    </row>
    <row r="174" spans="1:1" x14ac:dyDescent="0.3">
      <c r="A174" s="7" t="s">
        <v>50</v>
      </c>
    </row>
    <row r="175" spans="1:1" x14ac:dyDescent="0.3">
      <c r="A175" s="7" t="s">
        <v>51</v>
      </c>
    </row>
    <row r="176" spans="1:1" x14ac:dyDescent="0.3">
      <c r="A176" s="7" t="s">
        <v>52</v>
      </c>
    </row>
    <row r="177" spans="1:1" x14ac:dyDescent="0.3">
      <c r="A177" s="7" t="s">
        <v>54</v>
      </c>
    </row>
    <row r="178" spans="1:1" x14ac:dyDescent="0.3">
      <c r="A178" s="7" t="s">
        <v>55</v>
      </c>
    </row>
    <row r="179" spans="1:1" x14ac:dyDescent="0.3">
      <c r="A179" s="7" t="s">
        <v>56</v>
      </c>
    </row>
    <row r="180" spans="1:1" x14ac:dyDescent="0.3">
      <c r="A180" s="7" t="s">
        <v>54</v>
      </c>
    </row>
    <row r="181" spans="1:1" x14ac:dyDescent="0.3">
      <c r="A181" s="7" t="s">
        <v>50</v>
      </c>
    </row>
    <row r="182" spans="1:1" x14ac:dyDescent="0.3">
      <c r="A182" s="7" t="s">
        <v>52</v>
      </c>
    </row>
    <row r="183" spans="1:1" x14ac:dyDescent="0.3">
      <c r="A183" s="7" t="s">
        <v>55</v>
      </c>
    </row>
    <row r="184" spans="1:1" x14ac:dyDescent="0.3">
      <c r="A184" s="7" t="s">
        <v>53</v>
      </c>
    </row>
    <row r="185" spans="1:1" x14ac:dyDescent="0.3">
      <c r="A185" s="7" t="s">
        <v>51</v>
      </c>
    </row>
    <row r="186" spans="1:1" x14ac:dyDescent="0.3">
      <c r="A186" s="7" t="s">
        <v>54</v>
      </c>
    </row>
    <row r="187" spans="1:1" x14ac:dyDescent="0.3">
      <c r="A187" s="7" t="s">
        <v>55</v>
      </c>
    </row>
    <row r="188" spans="1:1" x14ac:dyDescent="0.3">
      <c r="A188" s="18" t="s">
        <v>50</v>
      </c>
    </row>
    <row r="189" spans="1:1" x14ac:dyDescent="0.3">
      <c r="A189" s="18" t="s">
        <v>51</v>
      </c>
    </row>
    <row r="190" spans="1:1" x14ac:dyDescent="0.3">
      <c r="A190" s="18" t="s">
        <v>52</v>
      </c>
    </row>
    <row r="191" spans="1:1" x14ac:dyDescent="0.3">
      <c r="A191" s="18" t="s">
        <v>53</v>
      </c>
    </row>
    <row r="192" spans="1:1" x14ac:dyDescent="0.3">
      <c r="A192" s="18" t="s">
        <v>53</v>
      </c>
    </row>
    <row r="193" spans="1:1" x14ac:dyDescent="0.3">
      <c r="A193" s="18" t="s">
        <v>51</v>
      </c>
    </row>
    <row r="194" spans="1:1" x14ac:dyDescent="0.3">
      <c r="A194" s="18" t="s">
        <v>50</v>
      </c>
    </row>
    <row r="195" spans="1:1" x14ac:dyDescent="0.3">
      <c r="A195" s="18" t="s">
        <v>51</v>
      </c>
    </row>
    <row r="196" spans="1:1" x14ac:dyDescent="0.3">
      <c r="A196" s="18" t="s">
        <v>52</v>
      </c>
    </row>
    <row r="197" spans="1:1" x14ac:dyDescent="0.3">
      <c r="A197" s="18" t="s">
        <v>54</v>
      </c>
    </row>
    <row r="198" spans="1:1" x14ac:dyDescent="0.3">
      <c r="A198" s="18" t="s">
        <v>55</v>
      </c>
    </row>
    <row r="199" spans="1:1" x14ac:dyDescent="0.3">
      <c r="A199" s="18" t="s">
        <v>56</v>
      </c>
    </row>
    <row r="200" spans="1:1" x14ac:dyDescent="0.3">
      <c r="A200" s="18" t="s">
        <v>54</v>
      </c>
    </row>
    <row r="201" spans="1:1" x14ac:dyDescent="0.3">
      <c r="A201" s="18" t="s">
        <v>50</v>
      </c>
    </row>
    <row r="202" spans="1:1" x14ac:dyDescent="0.3">
      <c r="A202" s="18" t="s">
        <v>52</v>
      </c>
    </row>
    <row r="203" spans="1:1" x14ac:dyDescent="0.3">
      <c r="A203" s="18" t="s">
        <v>55</v>
      </c>
    </row>
    <row r="204" spans="1:1" x14ac:dyDescent="0.3">
      <c r="A204" s="18" t="s">
        <v>53</v>
      </c>
    </row>
    <row r="205" spans="1:1" x14ac:dyDescent="0.3">
      <c r="A205" s="18" t="s">
        <v>51</v>
      </c>
    </row>
    <row r="206" spans="1:1" x14ac:dyDescent="0.3">
      <c r="A206" s="18" t="s">
        <v>54</v>
      </c>
    </row>
    <row r="207" spans="1:1" x14ac:dyDescent="0.3">
      <c r="A207" s="18" t="s">
        <v>55</v>
      </c>
    </row>
    <row r="209" spans="1:1" x14ac:dyDescent="0.3">
      <c r="A209" s="18" t="s">
        <v>50</v>
      </c>
    </row>
    <row r="210" spans="1:1" x14ac:dyDescent="0.3">
      <c r="A210" s="18" t="s">
        <v>51</v>
      </c>
    </row>
    <row r="211" spans="1:1" x14ac:dyDescent="0.3">
      <c r="A211" s="18" t="s">
        <v>52</v>
      </c>
    </row>
    <row r="212" spans="1:1" x14ac:dyDescent="0.3">
      <c r="A212" s="18" t="s">
        <v>53</v>
      </c>
    </row>
    <row r="213" spans="1:1" x14ac:dyDescent="0.3">
      <c r="A213" s="18" t="s">
        <v>53</v>
      </c>
    </row>
    <row r="214" spans="1:1" x14ac:dyDescent="0.3">
      <c r="A214" s="18" t="s">
        <v>51</v>
      </c>
    </row>
    <row r="215" spans="1:1" x14ac:dyDescent="0.3">
      <c r="A215" s="18" t="s">
        <v>50</v>
      </c>
    </row>
    <row r="216" spans="1:1" x14ac:dyDescent="0.3">
      <c r="A216" s="18" t="s">
        <v>51</v>
      </c>
    </row>
    <row r="217" spans="1:1" x14ac:dyDescent="0.3">
      <c r="A217" s="18" t="s">
        <v>52</v>
      </c>
    </row>
    <row r="218" spans="1:1" x14ac:dyDescent="0.3">
      <c r="A218" s="18" t="s">
        <v>54</v>
      </c>
    </row>
    <row r="219" spans="1:1" x14ac:dyDescent="0.3">
      <c r="A219" s="18" t="s">
        <v>55</v>
      </c>
    </row>
    <row r="220" spans="1:1" x14ac:dyDescent="0.3">
      <c r="A220" s="18" t="s">
        <v>56</v>
      </c>
    </row>
    <row r="221" spans="1:1" x14ac:dyDescent="0.3">
      <c r="A221" s="18" t="s">
        <v>54</v>
      </c>
    </row>
    <row r="222" spans="1:1" x14ac:dyDescent="0.3">
      <c r="A222" s="18" t="s">
        <v>50</v>
      </c>
    </row>
    <row r="223" spans="1:1" x14ac:dyDescent="0.3">
      <c r="A223" s="18" t="s">
        <v>52</v>
      </c>
    </row>
    <row r="224" spans="1:1" x14ac:dyDescent="0.3">
      <c r="A224" s="18" t="s">
        <v>55</v>
      </c>
    </row>
    <row r="225" spans="1:1" x14ac:dyDescent="0.3">
      <c r="A225" s="18" t="s">
        <v>53</v>
      </c>
    </row>
    <row r="226" spans="1:1" x14ac:dyDescent="0.3">
      <c r="A226" s="18" t="s">
        <v>51</v>
      </c>
    </row>
    <row r="227" spans="1:1" x14ac:dyDescent="0.3">
      <c r="A227" s="18" t="s">
        <v>54</v>
      </c>
    </row>
    <row r="228" spans="1:1" x14ac:dyDescent="0.3">
      <c r="A228" s="18" t="s">
        <v>55</v>
      </c>
    </row>
    <row r="232" spans="1:1" x14ac:dyDescent="0.3">
      <c r="A232" s="18" t="s">
        <v>50</v>
      </c>
    </row>
    <row r="233" spans="1:1" x14ac:dyDescent="0.3">
      <c r="A233" s="18" t="s">
        <v>51</v>
      </c>
    </row>
    <row r="234" spans="1:1" x14ac:dyDescent="0.3">
      <c r="A234" s="18" t="s">
        <v>52</v>
      </c>
    </row>
    <row r="235" spans="1:1" x14ac:dyDescent="0.3">
      <c r="A235" s="18" t="s">
        <v>53</v>
      </c>
    </row>
    <row r="236" spans="1:1" x14ac:dyDescent="0.3">
      <c r="A236" s="18" t="s">
        <v>53</v>
      </c>
    </row>
    <row r="237" spans="1:1" x14ac:dyDescent="0.3">
      <c r="A237" s="18" t="s">
        <v>51</v>
      </c>
    </row>
    <row r="238" spans="1:1" x14ac:dyDescent="0.3">
      <c r="A238" s="18" t="s">
        <v>50</v>
      </c>
    </row>
    <row r="239" spans="1:1" x14ac:dyDescent="0.3">
      <c r="A239" s="18" t="s">
        <v>51</v>
      </c>
    </row>
    <row r="240" spans="1:1" x14ac:dyDescent="0.3">
      <c r="A240" s="18" t="s">
        <v>52</v>
      </c>
    </row>
    <row r="241" spans="1:1" x14ac:dyDescent="0.3">
      <c r="A241" s="18" t="s">
        <v>54</v>
      </c>
    </row>
    <row r="242" spans="1:1" x14ac:dyDescent="0.3">
      <c r="A242" s="18" t="s">
        <v>55</v>
      </c>
    </row>
    <row r="243" spans="1:1" x14ac:dyDescent="0.3">
      <c r="A243" s="18" t="s">
        <v>56</v>
      </c>
    </row>
    <row r="244" spans="1:1" x14ac:dyDescent="0.3">
      <c r="A244" s="18" t="s">
        <v>54</v>
      </c>
    </row>
    <row r="245" spans="1:1" x14ac:dyDescent="0.3">
      <c r="A245" s="18" t="s">
        <v>50</v>
      </c>
    </row>
    <row r="246" spans="1:1" x14ac:dyDescent="0.3">
      <c r="A246" s="18" t="s">
        <v>52</v>
      </c>
    </row>
    <row r="247" spans="1:1" x14ac:dyDescent="0.3">
      <c r="A247" s="18" t="s">
        <v>55</v>
      </c>
    </row>
    <row r="248" spans="1:1" x14ac:dyDescent="0.3">
      <c r="A248" s="18" t="s">
        <v>53</v>
      </c>
    </row>
    <row r="249" spans="1:1" x14ac:dyDescent="0.3">
      <c r="A249" s="18" t="s">
        <v>51</v>
      </c>
    </row>
    <row r="250" spans="1:1" x14ac:dyDescent="0.3">
      <c r="A250" s="18" t="s">
        <v>54</v>
      </c>
    </row>
    <row r="251" spans="1:1" x14ac:dyDescent="0.3">
      <c r="A251" s="18" t="s">
        <v>55</v>
      </c>
    </row>
    <row r="252" spans="1:1" x14ac:dyDescent="0.3">
      <c r="A252" s="18" t="s">
        <v>50</v>
      </c>
    </row>
    <row r="253" spans="1:1" x14ac:dyDescent="0.3">
      <c r="A253" s="18" t="s">
        <v>51</v>
      </c>
    </row>
    <row r="254" spans="1:1" x14ac:dyDescent="0.3">
      <c r="A254" s="18" t="s">
        <v>52</v>
      </c>
    </row>
    <row r="255" spans="1:1" x14ac:dyDescent="0.3">
      <c r="A255" s="18" t="s">
        <v>53</v>
      </c>
    </row>
    <row r="256" spans="1:1" x14ac:dyDescent="0.3">
      <c r="A256" s="18" t="s">
        <v>53</v>
      </c>
    </row>
    <row r="257" spans="1:1" x14ac:dyDescent="0.3">
      <c r="A257" s="18" t="s">
        <v>51</v>
      </c>
    </row>
    <row r="258" spans="1:1" x14ac:dyDescent="0.3">
      <c r="A258" s="18" t="s">
        <v>50</v>
      </c>
    </row>
    <row r="259" spans="1:1" x14ac:dyDescent="0.3">
      <c r="A259" s="18" t="s">
        <v>51</v>
      </c>
    </row>
    <row r="260" spans="1:1" x14ac:dyDescent="0.3">
      <c r="A260" s="18" t="s">
        <v>52</v>
      </c>
    </row>
    <row r="261" spans="1:1" x14ac:dyDescent="0.3">
      <c r="A261" s="18" t="s">
        <v>54</v>
      </c>
    </row>
    <row r="262" spans="1:1" x14ac:dyDescent="0.3">
      <c r="A262" s="18" t="s">
        <v>55</v>
      </c>
    </row>
    <row r="263" spans="1:1" x14ac:dyDescent="0.3">
      <c r="A263" s="18" t="s">
        <v>56</v>
      </c>
    </row>
    <row r="264" spans="1:1" x14ac:dyDescent="0.3">
      <c r="A264" s="18" t="s">
        <v>54</v>
      </c>
    </row>
    <row r="265" spans="1:1" x14ac:dyDescent="0.3">
      <c r="A265" s="18" t="s">
        <v>50</v>
      </c>
    </row>
    <row r="266" spans="1:1" x14ac:dyDescent="0.3">
      <c r="A266" s="18" t="s">
        <v>52</v>
      </c>
    </row>
    <row r="267" spans="1:1" x14ac:dyDescent="0.3">
      <c r="A267" s="18" t="s">
        <v>55</v>
      </c>
    </row>
    <row r="268" spans="1:1" x14ac:dyDescent="0.3">
      <c r="A268" s="18" t="s">
        <v>53</v>
      </c>
    </row>
    <row r="269" spans="1:1" x14ac:dyDescent="0.3">
      <c r="A269" s="18" t="s">
        <v>51</v>
      </c>
    </row>
    <row r="270" spans="1:1" x14ac:dyDescent="0.3">
      <c r="A270" s="18" t="s">
        <v>54</v>
      </c>
    </row>
    <row r="271" spans="1:1" x14ac:dyDescent="0.3">
      <c r="A271" s="18" t="s">
        <v>55</v>
      </c>
    </row>
    <row r="272" spans="1:1" x14ac:dyDescent="0.3">
      <c r="A272" s="18" t="s">
        <v>50</v>
      </c>
    </row>
    <row r="273" spans="1:1" x14ac:dyDescent="0.3">
      <c r="A273" s="18" t="s">
        <v>51</v>
      </c>
    </row>
    <row r="274" spans="1:1" x14ac:dyDescent="0.3">
      <c r="A274" s="18" t="s">
        <v>52</v>
      </c>
    </row>
    <row r="275" spans="1:1" x14ac:dyDescent="0.3">
      <c r="A275" s="18" t="s">
        <v>53</v>
      </c>
    </row>
    <row r="276" spans="1:1" x14ac:dyDescent="0.3">
      <c r="A276" s="18" t="s">
        <v>53</v>
      </c>
    </row>
    <row r="277" spans="1:1" x14ac:dyDescent="0.3">
      <c r="A277" s="18" t="s">
        <v>51</v>
      </c>
    </row>
    <row r="278" spans="1:1" x14ac:dyDescent="0.3">
      <c r="A278" s="18" t="s">
        <v>50</v>
      </c>
    </row>
    <row r="279" spans="1:1" x14ac:dyDescent="0.3">
      <c r="A279" s="18" t="s">
        <v>51</v>
      </c>
    </row>
    <row r="280" spans="1:1" x14ac:dyDescent="0.3">
      <c r="A280" s="18" t="s">
        <v>52</v>
      </c>
    </row>
    <row r="281" spans="1:1" x14ac:dyDescent="0.3">
      <c r="A281" s="18" t="s">
        <v>54</v>
      </c>
    </row>
    <row r="282" spans="1:1" x14ac:dyDescent="0.3">
      <c r="A282" s="18" t="s">
        <v>55</v>
      </c>
    </row>
    <row r="283" spans="1:1" x14ac:dyDescent="0.3">
      <c r="A283" s="18" t="s">
        <v>56</v>
      </c>
    </row>
    <row r="284" spans="1:1" x14ac:dyDescent="0.3">
      <c r="A284" s="18" t="s">
        <v>54</v>
      </c>
    </row>
    <row r="285" spans="1:1" x14ac:dyDescent="0.3">
      <c r="A285" s="18" t="s">
        <v>50</v>
      </c>
    </row>
    <row r="286" spans="1:1" x14ac:dyDescent="0.3">
      <c r="A286" s="18" t="s">
        <v>52</v>
      </c>
    </row>
    <row r="287" spans="1:1" x14ac:dyDescent="0.3">
      <c r="A287" s="18" t="s">
        <v>55</v>
      </c>
    </row>
    <row r="288" spans="1:1" x14ac:dyDescent="0.3">
      <c r="A288" s="18" t="s">
        <v>53</v>
      </c>
    </row>
    <row r="289" spans="1:1" x14ac:dyDescent="0.3">
      <c r="A289" s="18" t="s">
        <v>51</v>
      </c>
    </row>
    <row r="290" spans="1:1" x14ac:dyDescent="0.3">
      <c r="A290" s="18" t="s">
        <v>54</v>
      </c>
    </row>
    <row r="291" spans="1:1" x14ac:dyDescent="0.3">
      <c r="A291" s="18" t="s">
        <v>55</v>
      </c>
    </row>
    <row r="293" spans="1:1" x14ac:dyDescent="0.3">
      <c r="A293" s="18" t="s">
        <v>50</v>
      </c>
    </row>
    <row r="294" spans="1:1" x14ac:dyDescent="0.3">
      <c r="A294" s="18" t="s">
        <v>51</v>
      </c>
    </row>
    <row r="295" spans="1:1" x14ac:dyDescent="0.3">
      <c r="A295" s="18" t="s">
        <v>52</v>
      </c>
    </row>
    <row r="296" spans="1:1" x14ac:dyDescent="0.3">
      <c r="A296" s="18" t="s">
        <v>53</v>
      </c>
    </row>
    <row r="297" spans="1:1" x14ac:dyDescent="0.3">
      <c r="A297" s="18" t="s">
        <v>53</v>
      </c>
    </row>
    <row r="298" spans="1:1" x14ac:dyDescent="0.3">
      <c r="A298" s="18" t="s">
        <v>51</v>
      </c>
    </row>
    <row r="299" spans="1:1" x14ac:dyDescent="0.3">
      <c r="A299" s="18" t="s">
        <v>50</v>
      </c>
    </row>
    <row r="300" spans="1:1" x14ac:dyDescent="0.3">
      <c r="A300" s="18" t="s">
        <v>51</v>
      </c>
    </row>
    <row r="301" spans="1:1" x14ac:dyDescent="0.3">
      <c r="A301" s="18" t="s">
        <v>52</v>
      </c>
    </row>
    <row r="302" spans="1:1" x14ac:dyDescent="0.3">
      <c r="A302" s="18" t="s">
        <v>54</v>
      </c>
    </row>
    <row r="303" spans="1:1" x14ac:dyDescent="0.3">
      <c r="A303" s="18" t="s">
        <v>55</v>
      </c>
    </row>
    <row r="304" spans="1:1" x14ac:dyDescent="0.3">
      <c r="A304" s="18" t="s">
        <v>56</v>
      </c>
    </row>
    <row r="305" spans="1:1" x14ac:dyDescent="0.3">
      <c r="A305" s="18" t="s">
        <v>54</v>
      </c>
    </row>
    <row r="306" spans="1:1" x14ac:dyDescent="0.3">
      <c r="A306" s="18" t="s">
        <v>50</v>
      </c>
    </row>
    <row r="307" spans="1:1" x14ac:dyDescent="0.3">
      <c r="A307" s="18" t="s">
        <v>52</v>
      </c>
    </row>
    <row r="308" spans="1:1" x14ac:dyDescent="0.3">
      <c r="A308" s="18" t="s">
        <v>55</v>
      </c>
    </row>
    <row r="309" spans="1:1" x14ac:dyDescent="0.3">
      <c r="A309" s="18" t="s">
        <v>53</v>
      </c>
    </row>
    <row r="310" spans="1:1" x14ac:dyDescent="0.3">
      <c r="A310" s="18" t="s">
        <v>51</v>
      </c>
    </row>
    <row r="311" spans="1:1" x14ac:dyDescent="0.3">
      <c r="A311" s="18" t="s">
        <v>54</v>
      </c>
    </row>
    <row r="312" spans="1:1" x14ac:dyDescent="0.3">
      <c r="A312" s="18" t="s">
        <v>55</v>
      </c>
    </row>
    <row r="314" spans="1:1" x14ac:dyDescent="0.3">
      <c r="A314" s="18" t="s">
        <v>50</v>
      </c>
    </row>
    <row r="315" spans="1:1" x14ac:dyDescent="0.3">
      <c r="A315" s="18" t="s">
        <v>51</v>
      </c>
    </row>
    <row r="316" spans="1:1" x14ac:dyDescent="0.3">
      <c r="A316" s="18" t="s">
        <v>52</v>
      </c>
    </row>
    <row r="317" spans="1:1" x14ac:dyDescent="0.3">
      <c r="A317" s="18" t="s">
        <v>53</v>
      </c>
    </row>
    <row r="318" spans="1:1" x14ac:dyDescent="0.3">
      <c r="A318" s="18" t="s">
        <v>53</v>
      </c>
    </row>
    <row r="319" spans="1:1" x14ac:dyDescent="0.3">
      <c r="A319" s="18" t="s">
        <v>51</v>
      </c>
    </row>
    <row r="320" spans="1:1" x14ac:dyDescent="0.3">
      <c r="A320" s="18" t="s">
        <v>50</v>
      </c>
    </row>
    <row r="321" spans="1:1" x14ac:dyDescent="0.3">
      <c r="A321" s="18" t="s">
        <v>51</v>
      </c>
    </row>
    <row r="322" spans="1:1" x14ac:dyDescent="0.3">
      <c r="A322" s="18" t="s">
        <v>52</v>
      </c>
    </row>
    <row r="323" spans="1:1" x14ac:dyDescent="0.3">
      <c r="A323" s="18" t="s">
        <v>54</v>
      </c>
    </row>
    <row r="324" spans="1:1" x14ac:dyDescent="0.3">
      <c r="A324" s="18" t="s">
        <v>55</v>
      </c>
    </row>
    <row r="325" spans="1:1" x14ac:dyDescent="0.3">
      <c r="A325" s="18" t="s">
        <v>56</v>
      </c>
    </row>
    <row r="326" spans="1:1" x14ac:dyDescent="0.3">
      <c r="A326" s="18" t="s">
        <v>54</v>
      </c>
    </row>
    <row r="327" spans="1:1" x14ac:dyDescent="0.3">
      <c r="A327" s="18" t="s">
        <v>50</v>
      </c>
    </row>
    <row r="328" spans="1:1" x14ac:dyDescent="0.3">
      <c r="A328" s="18" t="s">
        <v>52</v>
      </c>
    </row>
    <row r="329" spans="1:1" x14ac:dyDescent="0.3">
      <c r="A329" s="18" t="s">
        <v>55</v>
      </c>
    </row>
    <row r="330" spans="1:1" x14ac:dyDescent="0.3">
      <c r="A330" s="18" t="s">
        <v>53</v>
      </c>
    </row>
    <row r="331" spans="1:1" x14ac:dyDescent="0.3">
      <c r="A331" s="18" t="s">
        <v>51</v>
      </c>
    </row>
    <row r="332" spans="1:1" x14ac:dyDescent="0.3">
      <c r="A332" s="18" t="s">
        <v>54</v>
      </c>
    </row>
    <row r="333" spans="1:1" x14ac:dyDescent="0.3">
      <c r="A333" s="18" t="s">
        <v>55</v>
      </c>
    </row>
    <row r="335" spans="1:1" x14ac:dyDescent="0.3">
      <c r="A335" s="7" t="s">
        <v>50</v>
      </c>
    </row>
    <row r="336" spans="1:1" x14ac:dyDescent="0.3">
      <c r="A336" s="7" t="s">
        <v>51</v>
      </c>
    </row>
    <row r="337" spans="1:1" x14ac:dyDescent="0.3">
      <c r="A337" s="7" t="s">
        <v>52</v>
      </c>
    </row>
    <row r="338" spans="1:1" x14ac:dyDescent="0.3">
      <c r="A338" s="7" t="s">
        <v>53</v>
      </c>
    </row>
    <row r="339" spans="1:1" x14ac:dyDescent="0.3">
      <c r="A339" s="7" t="s">
        <v>53</v>
      </c>
    </row>
    <row r="340" spans="1:1" x14ac:dyDescent="0.3">
      <c r="A340" s="7" t="s">
        <v>51</v>
      </c>
    </row>
    <row r="341" spans="1:1" x14ac:dyDescent="0.3">
      <c r="A341" s="7" t="s">
        <v>50</v>
      </c>
    </row>
    <row r="342" spans="1:1" x14ac:dyDescent="0.3">
      <c r="A342" s="7" t="s">
        <v>51</v>
      </c>
    </row>
    <row r="343" spans="1:1" x14ac:dyDescent="0.3">
      <c r="A343" s="7" t="s">
        <v>52</v>
      </c>
    </row>
    <row r="344" spans="1:1" x14ac:dyDescent="0.3">
      <c r="A344" s="7" t="s">
        <v>54</v>
      </c>
    </row>
    <row r="345" spans="1:1" x14ac:dyDescent="0.3">
      <c r="A345" s="7" t="s">
        <v>55</v>
      </c>
    </row>
    <row r="346" spans="1:1" x14ac:dyDescent="0.3">
      <c r="A346" s="7" t="s">
        <v>56</v>
      </c>
    </row>
    <row r="347" spans="1:1" x14ac:dyDescent="0.3">
      <c r="A347" s="7" t="s">
        <v>54</v>
      </c>
    </row>
    <row r="348" spans="1:1" x14ac:dyDescent="0.3">
      <c r="A348" s="7" t="s">
        <v>50</v>
      </c>
    </row>
    <row r="349" spans="1:1" x14ac:dyDescent="0.3">
      <c r="A349" s="7" t="s">
        <v>52</v>
      </c>
    </row>
    <row r="350" spans="1:1" x14ac:dyDescent="0.3">
      <c r="A350" s="7" t="s">
        <v>55</v>
      </c>
    </row>
    <row r="351" spans="1:1" x14ac:dyDescent="0.3">
      <c r="A351" s="7" t="s">
        <v>53</v>
      </c>
    </row>
    <row r="352" spans="1:1" x14ac:dyDescent="0.3">
      <c r="A352" s="7" t="s">
        <v>51</v>
      </c>
    </row>
    <row r="353" spans="1:1" x14ac:dyDescent="0.3">
      <c r="A353" s="7" t="s">
        <v>54</v>
      </c>
    </row>
    <row r="354" spans="1:1" x14ac:dyDescent="0.3">
      <c r="A354" s="7" t="s">
        <v>55</v>
      </c>
    </row>
    <row r="355" spans="1:1" x14ac:dyDescent="0.3">
      <c r="A355" s="18" t="s">
        <v>50</v>
      </c>
    </row>
    <row r="356" spans="1:1" x14ac:dyDescent="0.3">
      <c r="A356" s="18" t="s">
        <v>51</v>
      </c>
    </row>
    <row r="357" spans="1:1" x14ac:dyDescent="0.3">
      <c r="A357" s="18" t="s">
        <v>52</v>
      </c>
    </row>
    <row r="358" spans="1:1" x14ac:dyDescent="0.3">
      <c r="A358" s="18" t="s">
        <v>53</v>
      </c>
    </row>
    <row r="359" spans="1:1" x14ac:dyDescent="0.3">
      <c r="A359" s="18" t="s">
        <v>53</v>
      </c>
    </row>
    <row r="360" spans="1:1" x14ac:dyDescent="0.3">
      <c r="A360" s="18" t="s">
        <v>51</v>
      </c>
    </row>
    <row r="361" spans="1:1" x14ac:dyDescent="0.3">
      <c r="A361" s="18" t="s">
        <v>50</v>
      </c>
    </row>
    <row r="362" spans="1:1" x14ac:dyDescent="0.3">
      <c r="A362" s="18" t="s">
        <v>51</v>
      </c>
    </row>
    <row r="363" spans="1:1" x14ac:dyDescent="0.3">
      <c r="A363" s="18" t="s">
        <v>52</v>
      </c>
    </row>
    <row r="364" spans="1:1" x14ac:dyDescent="0.3">
      <c r="A364" s="18" t="s">
        <v>54</v>
      </c>
    </row>
    <row r="365" spans="1:1" x14ac:dyDescent="0.3">
      <c r="A365" s="18" t="s">
        <v>55</v>
      </c>
    </row>
    <row r="366" spans="1:1" x14ac:dyDescent="0.3">
      <c r="A366" s="18" t="s">
        <v>56</v>
      </c>
    </row>
    <row r="367" spans="1:1" x14ac:dyDescent="0.3">
      <c r="A367" s="18" t="s">
        <v>54</v>
      </c>
    </row>
    <row r="368" spans="1:1" x14ac:dyDescent="0.3">
      <c r="A368" s="18" t="s">
        <v>50</v>
      </c>
    </row>
    <row r="369" spans="1:1" x14ac:dyDescent="0.3">
      <c r="A369" s="18" t="s">
        <v>52</v>
      </c>
    </row>
    <row r="370" spans="1:1" x14ac:dyDescent="0.3">
      <c r="A370" s="18" t="s">
        <v>55</v>
      </c>
    </row>
    <row r="371" spans="1:1" x14ac:dyDescent="0.3">
      <c r="A371" s="18" t="s">
        <v>53</v>
      </c>
    </row>
    <row r="372" spans="1:1" x14ac:dyDescent="0.3">
      <c r="A372" s="18" t="s">
        <v>51</v>
      </c>
    </row>
    <row r="373" spans="1:1" x14ac:dyDescent="0.3">
      <c r="A373" s="18" t="s">
        <v>54</v>
      </c>
    </row>
    <row r="374" spans="1:1" x14ac:dyDescent="0.3">
      <c r="A374" s="18" t="s">
        <v>55</v>
      </c>
    </row>
    <row r="376" spans="1:1" x14ac:dyDescent="0.3">
      <c r="A376" s="18" t="s">
        <v>50</v>
      </c>
    </row>
    <row r="377" spans="1:1" x14ac:dyDescent="0.3">
      <c r="A377" s="18" t="s">
        <v>51</v>
      </c>
    </row>
    <row r="378" spans="1:1" x14ac:dyDescent="0.3">
      <c r="A378" s="18" t="s">
        <v>52</v>
      </c>
    </row>
    <row r="379" spans="1:1" x14ac:dyDescent="0.3">
      <c r="A379" s="18" t="s">
        <v>53</v>
      </c>
    </row>
    <row r="380" spans="1:1" x14ac:dyDescent="0.3">
      <c r="A380" s="18" t="s">
        <v>53</v>
      </c>
    </row>
    <row r="381" spans="1:1" x14ac:dyDescent="0.3">
      <c r="A381" s="18" t="s">
        <v>51</v>
      </c>
    </row>
    <row r="382" spans="1:1" x14ac:dyDescent="0.3">
      <c r="A382" s="18" t="s">
        <v>50</v>
      </c>
    </row>
    <row r="383" spans="1:1" x14ac:dyDescent="0.3">
      <c r="A383" s="18" t="s">
        <v>51</v>
      </c>
    </row>
    <row r="384" spans="1:1" x14ac:dyDescent="0.3">
      <c r="A384" s="18" t="s">
        <v>52</v>
      </c>
    </row>
    <row r="385" spans="1:1" x14ac:dyDescent="0.3">
      <c r="A385" s="18" t="s">
        <v>54</v>
      </c>
    </row>
    <row r="386" spans="1:1" x14ac:dyDescent="0.3">
      <c r="A386" s="18" t="s">
        <v>55</v>
      </c>
    </row>
    <row r="387" spans="1:1" x14ac:dyDescent="0.3">
      <c r="A387" s="18" t="s">
        <v>56</v>
      </c>
    </row>
    <row r="388" spans="1:1" x14ac:dyDescent="0.3">
      <c r="A388" s="18" t="s">
        <v>54</v>
      </c>
    </row>
    <row r="389" spans="1:1" x14ac:dyDescent="0.3">
      <c r="A389" s="18" t="s">
        <v>50</v>
      </c>
    </row>
    <row r="390" spans="1:1" x14ac:dyDescent="0.3">
      <c r="A390" s="18" t="s">
        <v>52</v>
      </c>
    </row>
    <row r="391" spans="1:1" x14ac:dyDescent="0.3">
      <c r="A391" s="18" t="s">
        <v>55</v>
      </c>
    </row>
    <row r="392" spans="1:1" x14ac:dyDescent="0.3">
      <c r="A392" s="18" t="s">
        <v>53</v>
      </c>
    </row>
    <row r="393" spans="1:1" x14ac:dyDescent="0.3">
      <c r="A393" s="18" t="s">
        <v>51</v>
      </c>
    </row>
    <row r="394" spans="1:1" x14ac:dyDescent="0.3">
      <c r="A394" s="18" t="s">
        <v>54</v>
      </c>
    </row>
    <row r="395" spans="1:1" x14ac:dyDescent="0.3">
      <c r="A395" s="18" t="s">
        <v>55</v>
      </c>
    </row>
    <row r="399" spans="1:1" x14ac:dyDescent="0.3">
      <c r="A399" s="18" t="s">
        <v>50</v>
      </c>
    </row>
    <row r="400" spans="1:1" x14ac:dyDescent="0.3">
      <c r="A400" s="18" t="s">
        <v>51</v>
      </c>
    </row>
    <row r="401" spans="1:1" x14ac:dyDescent="0.3">
      <c r="A401" s="18" t="s">
        <v>52</v>
      </c>
    </row>
    <row r="402" spans="1:1" x14ac:dyDescent="0.3">
      <c r="A402" s="18" t="s">
        <v>53</v>
      </c>
    </row>
    <row r="403" spans="1:1" x14ac:dyDescent="0.3">
      <c r="A403" s="18" t="s">
        <v>53</v>
      </c>
    </row>
    <row r="404" spans="1:1" x14ac:dyDescent="0.3">
      <c r="A404" s="18" t="s">
        <v>51</v>
      </c>
    </row>
    <row r="405" spans="1:1" x14ac:dyDescent="0.3">
      <c r="A405" s="18" t="s">
        <v>50</v>
      </c>
    </row>
    <row r="406" spans="1:1" x14ac:dyDescent="0.3">
      <c r="A406" s="18" t="s">
        <v>51</v>
      </c>
    </row>
    <row r="407" spans="1:1" x14ac:dyDescent="0.3">
      <c r="A407" s="18" t="s">
        <v>52</v>
      </c>
    </row>
    <row r="408" spans="1:1" x14ac:dyDescent="0.3">
      <c r="A408" s="18" t="s">
        <v>54</v>
      </c>
    </row>
    <row r="409" spans="1:1" x14ac:dyDescent="0.3">
      <c r="A409" s="18" t="s">
        <v>55</v>
      </c>
    </row>
    <row r="410" spans="1:1" x14ac:dyDescent="0.3">
      <c r="A410" s="18" t="s">
        <v>56</v>
      </c>
    </row>
    <row r="411" spans="1:1" x14ac:dyDescent="0.3">
      <c r="A411" s="18" t="s">
        <v>54</v>
      </c>
    </row>
    <row r="412" spans="1:1" x14ac:dyDescent="0.3">
      <c r="A412" s="18" t="s">
        <v>50</v>
      </c>
    </row>
    <row r="413" spans="1:1" x14ac:dyDescent="0.3">
      <c r="A413" s="18" t="s">
        <v>52</v>
      </c>
    </row>
    <row r="414" spans="1:1" x14ac:dyDescent="0.3">
      <c r="A414" s="18" t="s">
        <v>55</v>
      </c>
    </row>
    <row r="415" spans="1:1" x14ac:dyDescent="0.3">
      <c r="A415" s="18" t="s">
        <v>53</v>
      </c>
    </row>
    <row r="416" spans="1:1" x14ac:dyDescent="0.3">
      <c r="A416" s="18" t="s">
        <v>51</v>
      </c>
    </row>
    <row r="417" spans="1:1" x14ac:dyDescent="0.3">
      <c r="A417" s="18" t="s">
        <v>54</v>
      </c>
    </row>
    <row r="418" spans="1:1" x14ac:dyDescent="0.3">
      <c r="A418" s="18" t="s">
        <v>55</v>
      </c>
    </row>
    <row r="419" spans="1:1" x14ac:dyDescent="0.3">
      <c r="A419" s="18" t="s">
        <v>50</v>
      </c>
    </row>
    <row r="420" spans="1:1" x14ac:dyDescent="0.3">
      <c r="A420" s="18" t="s">
        <v>51</v>
      </c>
    </row>
    <row r="421" spans="1:1" x14ac:dyDescent="0.3">
      <c r="A421" s="18" t="s">
        <v>52</v>
      </c>
    </row>
    <row r="422" spans="1:1" x14ac:dyDescent="0.3">
      <c r="A422" s="18" t="s">
        <v>53</v>
      </c>
    </row>
    <row r="423" spans="1:1" x14ac:dyDescent="0.3">
      <c r="A423" s="18" t="s">
        <v>53</v>
      </c>
    </row>
    <row r="424" spans="1:1" x14ac:dyDescent="0.3">
      <c r="A424" s="18" t="s">
        <v>51</v>
      </c>
    </row>
    <row r="425" spans="1:1" x14ac:dyDescent="0.3">
      <c r="A425" s="18" t="s">
        <v>50</v>
      </c>
    </row>
    <row r="426" spans="1:1" x14ac:dyDescent="0.3">
      <c r="A426" s="18" t="s">
        <v>51</v>
      </c>
    </row>
    <row r="427" spans="1:1" x14ac:dyDescent="0.3">
      <c r="A427" s="18" t="s">
        <v>52</v>
      </c>
    </row>
    <row r="428" spans="1:1" x14ac:dyDescent="0.3">
      <c r="A428" s="18" t="s">
        <v>54</v>
      </c>
    </row>
    <row r="429" spans="1:1" x14ac:dyDescent="0.3">
      <c r="A429" s="18" t="s">
        <v>55</v>
      </c>
    </row>
    <row r="430" spans="1:1" x14ac:dyDescent="0.3">
      <c r="A430" s="18" t="s">
        <v>56</v>
      </c>
    </row>
    <row r="431" spans="1:1" x14ac:dyDescent="0.3">
      <c r="A431" s="18" t="s">
        <v>54</v>
      </c>
    </row>
    <row r="432" spans="1:1" x14ac:dyDescent="0.3">
      <c r="A432" s="18" t="s">
        <v>50</v>
      </c>
    </row>
    <row r="433" spans="1:1" x14ac:dyDescent="0.3">
      <c r="A433" s="18" t="s">
        <v>52</v>
      </c>
    </row>
    <row r="434" spans="1:1" x14ac:dyDescent="0.3">
      <c r="A434" s="18" t="s">
        <v>55</v>
      </c>
    </row>
    <row r="435" spans="1:1" x14ac:dyDescent="0.3">
      <c r="A435" s="18" t="s">
        <v>53</v>
      </c>
    </row>
    <row r="436" spans="1:1" x14ac:dyDescent="0.3">
      <c r="A436" s="18" t="s">
        <v>51</v>
      </c>
    </row>
    <row r="437" spans="1:1" x14ac:dyDescent="0.3">
      <c r="A437" s="18" t="s">
        <v>54</v>
      </c>
    </row>
    <row r="438" spans="1:1" x14ac:dyDescent="0.3">
      <c r="A438" s="18" t="s">
        <v>55</v>
      </c>
    </row>
    <row r="439" spans="1:1" x14ac:dyDescent="0.3">
      <c r="A439" s="18" t="s">
        <v>50</v>
      </c>
    </row>
    <row r="440" spans="1:1" x14ac:dyDescent="0.3">
      <c r="A440" s="18" t="s">
        <v>51</v>
      </c>
    </row>
    <row r="441" spans="1:1" x14ac:dyDescent="0.3">
      <c r="A441" s="18" t="s">
        <v>52</v>
      </c>
    </row>
    <row r="442" spans="1:1" x14ac:dyDescent="0.3">
      <c r="A442" s="18" t="s">
        <v>53</v>
      </c>
    </row>
    <row r="443" spans="1:1" x14ac:dyDescent="0.3">
      <c r="A443" s="18" t="s">
        <v>53</v>
      </c>
    </row>
    <row r="444" spans="1:1" x14ac:dyDescent="0.3">
      <c r="A444" s="18" t="s">
        <v>51</v>
      </c>
    </row>
    <row r="445" spans="1:1" x14ac:dyDescent="0.3">
      <c r="A445" s="18" t="s">
        <v>50</v>
      </c>
    </row>
    <row r="446" spans="1:1" x14ac:dyDescent="0.3">
      <c r="A446" s="18" t="s">
        <v>51</v>
      </c>
    </row>
    <row r="447" spans="1:1" x14ac:dyDescent="0.3">
      <c r="A447" s="18" t="s">
        <v>52</v>
      </c>
    </row>
    <row r="448" spans="1:1" x14ac:dyDescent="0.3">
      <c r="A448" s="18" t="s">
        <v>54</v>
      </c>
    </row>
    <row r="449" spans="1:1" x14ac:dyDescent="0.3">
      <c r="A449" s="18" t="s">
        <v>55</v>
      </c>
    </row>
    <row r="450" spans="1:1" x14ac:dyDescent="0.3">
      <c r="A450" s="18" t="s">
        <v>56</v>
      </c>
    </row>
    <row r="451" spans="1:1" x14ac:dyDescent="0.3">
      <c r="A451" s="18" t="s">
        <v>54</v>
      </c>
    </row>
    <row r="452" spans="1:1" x14ac:dyDescent="0.3">
      <c r="A452" s="18" t="s">
        <v>50</v>
      </c>
    </row>
    <row r="453" spans="1:1" x14ac:dyDescent="0.3">
      <c r="A453" s="18" t="s">
        <v>52</v>
      </c>
    </row>
    <row r="454" spans="1:1" x14ac:dyDescent="0.3">
      <c r="A454" s="18" t="s">
        <v>55</v>
      </c>
    </row>
    <row r="455" spans="1:1" x14ac:dyDescent="0.3">
      <c r="A455" s="18" t="s">
        <v>53</v>
      </c>
    </row>
    <row r="456" spans="1:1" x14ac:dyDescent="0.3">
      <c r="A456" s="18" t="s">
        <v>51</v>
      </c>
    </row>
    <row r="457" spans="1:1" x14ac:dyDescent="0.3">
      <c r="A457" s="18" t="s">
        <v>54</v>
      </c>
    </row>
    <row r="458" spans="1:1" x14ac:dyDescent="0.3">
      <c r="A458" s="18" t="s">
        <v>55</v>
      </c>
    </row>
    <row r="460" spans="1:1" x14ac:dyDescent="0.3">
      <c r="A460" s="18" t="s">
        <v>50</v>
      </c>
    </row>
    <row r="461" spans="1:1" x14ac:dyDescent="0.3">
      <c r="A461" s="18" t="s">
        <v>51</v>
      </c>
    </row>
    <row r="462" spans="1:1" x14ac:dyDescent="0.3">
      <c r="A462" s="18" t="s">
        <v>52</v>
      </c>
    </row>
    <row r="463" spans="1:1" x14ac:dyDescent="0.3">
      <c r="A463" s="18" t="s">
        <v>53</v>
      </c>
    </row>
    <row r="464" spans="1:1" x14ac:dyDescent="0.3">
      <c r="A464" s="18" t="s">
        <v>53</v>
      </c>
    </row>
    <row r="465" spans="1:1" x14ac:dyDescent="0.3">
      <c r="A465" s="18" t="s">
        <v>51</v>
      </c>
    </row>
    <row r="466" spans="1:1" x14ac:dyDescent="0.3">
      <c r="A466" s="18" t="s">
        <v>50</v>
      </c>
    </row>
    <row r="467" spans="1:1" x14ac:dyDescent="0.3">
      <c r="A467" s="18" t="s">
        <v>51</v>
      </c>
    </row>
    <row r="468" spans="1:1" x14ac:dyDescent="0.3">
      <c r="A468" s="18" t="s">
        <v>52</v>
      </c>
    </row>
    <row r="469" spans="1:1" x14ac:dyDescent="0.3">
      <c r="A469" s="18" t="s">
        <v>54</v>
      </c>
    </row>
    <row r="470" spans="1:1" x14ac:dyDescent="0.3">
      <c r="A470" s="18" t="s">
        <v>55</v>
      </c>
    </row>
    <row r="471" spans="1:1" x14ac:dyDescent="0.3">
      <c r="A471" s="18" t="s">
        <v>56</v>
      </c>
    </row>
    <row r="472" spans="1:1" x14ac:dyDescent="0.3">
      <c r="A472" s="18" t="s">
        <v>54</v>
      </c>
    </row>
    <row r="473" spans="1:1" x14ac:dyDescent="0.3">
      <c r="A473" s="18" t="s">
        <v>50</v>
      </c>
    </row>
    <row r="474" spans="1:1" x14ac:dyDescent="0.3">
      <c r="A474" s="18" t="s">
        <v>52</v>
      </c>
    </row>
    <row r="475" spans="1:1" x14ac:dyDescent="0.3">
      <c r="A475" s="18" t="s">
        <v>55</v>
      </c>
    </row>
    <row r="476" spans="1:1" x14ac:dyDescent="0.3">
      <c r="A476" s="18" t="s">
        <v>53</v>
      </c>
    </row>
    <row r="477" spans="1:1" x14ac:dyDescent="0.3">
      <c r="A477" s="18" t="s">
        <v>51</v>
      </c>
    </row>
    <row r="478" spans="1:1" x14ac:dyDescent="0.3">
      <c r="A478" s="18" t="s">
        <v>54</v>
      </c>
    </row>
    <row r="479" spans="1:1" x14ac:dyDescent="0.3">
      <c r="A479" s="18" t="s">
        <v>55</v>
      </c>
    </row>
    <row r="481" spans="1:1" x14ac:dyDescent="0.3">
      <c r="A481" s="18" t="s">
        <v>50</v>
      </c>
    </row>
    <row r="482" spans="1:1" x14ac:dyDescent="0.3">
      <c r="A482" s="18" t="s">
        <v>51</v>
      </c>
    </row>
    <row r="483" spans="1:1" x14ac:dyDescent="0.3">
      <c r="A483" s="18" t="s">
        <v>52</v>
      </c>
    </row>
    <row r="484" spans="1:1" x14ac:dyDescent="0.3">
      <c r="A484" s="18" t="s">
        <v>53</v>
      </c>
    </row>
    <row r="485" spans="1:1" x14ac:dyDescent="0.3">
      <c r="A485" s="18" t="s">
        <v>53</v>
      </c>
    </row>
    <row r="486" spans="1:1" x14ac:dyDescent="0.3">
      <c r="A486" s="18" t="s">
        <v>51</v>
      </c>
    </row>
    <row r="487" spans="1:1" x14ac:dyDescent="0.3">
      <c r="A487" s="18" t="s">
        <v>50</v>
      </c>
    </row>
    <row r="488" spans="1:1" x14ac:dyDescent="0.3">
      <c r="A488" s="18" t="s">
        <v>51</v>
      </c>
    </row>
    <row r="489" spans="1:1" x14ac:dyDescent="0.3">
      <c r="A489" s="18" t="s">
        <v>52</v>
      </c>
    </row>
    <row r="490" spans="1:1" x14ac:dyDescent="0.3">
      <c r="A490" s="18" t="s">
        <v>54</v>
      </c>
    </row>
    <row r="491" spans="1:1" x14ac:dyDescent="0.3">
      <c r="A491" s="18" t="s">
        <v>55</v>
      </c>
    </row>
    <row r="492" spans="1:1" x14ac:dyDescent="0.3">
      <c r="A492" s="18" t="s">
        <v>56</v>
      </c>
    </row>
    <row r="493" spans="1:1" x14ac:dyDescent="0.3">
      <c r="A493" s="18" t="s">
        <v>54</v>
      </c>
    </row>
    <row r="494" spans="1:1" x14ac:dyDescent="0.3">
      <c r="A494" s="18" t="s">
        <v>50</v>
      </c>
    </row>
    <row r="495" spans="1:1" x14ac:dyDescent="0.3">
      <c r="A495" s="18" t="s">
        <v>52</v>
      </c>
    </row>
    <row r="496" spans="1:1" x14ac:dyDescent="0.3">
      <c r="A496" s="18" t="s">
        <v>55</v>
      </c>
    </row>
    <row r="497" spans="1:1" x14ac:dyDescent="0.3">
      <c r="A497" s="18" t="s">
        <v>53</v>
      </c>
    </row>
    <row r="498" spans="1:1" x14ac:dyDescent="0.3">
      <c r="A498" s="18" t="s">
        <v>51</v>
      </c>
    </row>
    <row r="499" spans="1:1" x14ac:dyDescent="0.3">
      <c r="A499" s="18" t="s">
        <v>54</v>
      </c>
    </row>
    <row r="500" spans="1:1" x14ac:dyDescent="0.3">
      <c r="A500" s="18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workbookViewId="0">
      <selection activeCell="D12" sqref="D12"/>
    </sheetView>
  </sheetViews>
  <sheetFormatPr defaultRowHeight="14.4" x14ac:dyDescent="0.3"/>
  <cols>
    <col min="1" max="3" width="13.5546875" customWidth="1"/>
    <col min="4" max="4" width="11.88671875" style="2" customWidth="1"/>
    <col min="5" max="5" width="14.109375" style="13" bestFit="1" customWidth="1"/>
    <col min="6" max="6" width="14.109375" bestFit="1" customWidth="1"/>
    <col min="7" max="7" width="24.109375" bestFit="1" customWidth="1"/>
    <col min="8" max="8" width="10.6640625" customWidth="1"/>
    <col min="9" max="9" width="9.5546875" bestFit="1" customWidth="1"/>
    <col min="10" max="10" width="9.5546875" customWidth="1"/>
    <col min="11" max="11" width="9.109375" style="2"/>
  </cols>
  <sheetData>
    <row r="1" spans="1:13" x14ac:dyDescent="0.3">
      <c r="A1" s="19" t="s">
        <v>49</v>
      </c>
      <c r="B1" s="1" t="s">
        <v>73</v>
      </c>
      <c r="C1" s="1" t="s">
        <v>74</v>
      </c>
      <c r="D1" s="1" t="s">
        <v>79</v>
      </c>
      <c r="E1" s="5" t="s">
        <v>80</v>
      </c>
      <c r="F1" s="5" t="s">
        <v>80</v>
      </c>
      <c r="G1" s="5" t="s">
        <v>81</v>
      </c>
      <c r="H1" s="20"/>
      <c r="I1" s="5" t="s">
        <v>85</v>
      </c>
      <c r="J1" s="20"/>
      <c r="K1" s="4" t="s">
        <v>48</v>
      </c>
      <c r="L1" s="1" t="s">
        <v>75</v>
      </c>
      <c r="M1" s="1" t="s">
        <v>76</v>
      </c>
    </row>
    <row r="2" spans="1:13" x14ac:dyDescent="0.3">
      <c r="A2" s="7" t="s">
        <v>50</v>
      </c>
      <c r="B2" t="str">
        <f>LOWER(A2)</f>
        <v>ali</v>
      </c>
      <c r="C2" t="str">
        <f>UPPER(B2)</f>
        <v>ALİ</v>
      </c>
      <c r="D2" s="2">
        <f>LEN(C2)</f>
        <v>3</v>
      </c>
      <c r="E2" s="13" t="str">
        <f t="shared" ref="E2:E13" si="0">PROPER(C2)</f>
        <v>Ali</v>
      </c>
      <c r="F2" s="13" t="str">
        <f>PROPER(B2)</f>
        <v>Ali</v>
      </c>
      <c r="G2" t="str">
        <f>REPT(F2,3)</f>
        <v>AliAliAli</v>
      </c>
      <c r="H2">
        <v>36325053</v>
      </c>
      <c r="I2" t="str">
        <f>MID(H2,3,6)</f>
        <v>325053</v>
      </c>
      <c r="K2" s="9">
        <v>12</v>
      </c>
      <c r="L2" s="2">
        <f>LARGE(K2:K11,3)</f>
        <v>53</v>
      </c>
      <c r="M2" s="2">
        <f>SMALL(K2:K11,2)</f>
        <v>16</v>
      </c>
    </row>
    <row r="3" spans="1:13" x14ac:dyDescent="0.3">
      <c r="A3" s="7" t="s">
        <v>51</v>
      </c>
      <c r="B3" t="str">
        <f t="shared" ref="B3:B13" si="1">LOWER(A3)</f>
        <v>ayşe</v>
      </c>
      <c r="C3" t="str">
        <f t="shared" ref="C3:C13" si="2">UPPER(B3)</f>
        <v>AYŞE</v>
      </c>
      <c r="D3" s="2">
        <f t="shared" ref="D3:D13" si="3">LEN(C3)</f>
        <v>4</v>
      </c>
      <c r="E3" s="13" t="str">
        <f t="shared" si="0"/>
        <v>Ayşe</v>
      </c>
      <c r="F3" s="13" t="str">
        <f t="shared" ref="F3:F13" si="4">PROPER(B3)</f>
        <v>Ayşe</v>
      </c>
      <c r="G3" t="str">
        <f t="shared" ref="G3:G13" si="5">REPT(F3,3)</f>
        <v>AyşeAyşeAyşe</v>
      </c>
      <c r="I3" t="str">
        <f>MID(F12,3,3)</f>
        <v>hme</v>
      </c>
      <c r="K3" s="9">
        <v>18</v>
      </c>
    </row>
    <row r="4" spans="1:13" x14ac:dyDescent="0.3">
      <c r="A4" s="7" t="s">
        <v>52</v>
      </c>
      <c r="B4" t="str">
        <f t="shared" si="1"/>
        <v>fatma</v>
      </c>
      <c r="C4" t="str">
        <f t="shared" si="2"/>
        <v>FATMA</v>
      </c>
      <c r="D4" s="2">
        <f t="shared" si="3"/>
        <v>5</v>
      </c>
      <c r="E4" s="13" t="str">
        <f t="shared" si="0"/>
        <v>Fatma</v>
      </c>
      <c r="F4" s="13" t="str">
        <f t="shared" si="4"/>
        <v>Fatma</v>
      </c>
      <c r="G4" t="str">
        <f t="shared" si="5"/>
        <v>FatmaFatmaFatma</v>
      </c>
      <c r="K4" s="9">
        <v>16</v>
      </c>
    </row>
    <row r="5" spans="1:13" x14ac:dyDescent="0.3">
      <c r="A5" s="7" t="s">
        <v>53</v>
      </c>
      <c r="B5" t="str">
        <f t="shared" si="1"/>
        <v>veli</v>
      </c>
      <c r="C5" t="str">
        <f t="shared" si="2"/>
        <v>VELİ</v>
      </c>
      <c r="D5" s="2">
        <f t="shared" si="3"/>
        <v>4</v>
      </c>
      <c r="E5" s="13" t="str">
        <f t="shared" si="0"/>
        <v>Veli</v>
      </c>
      <c r="F5" s="13" t="str">
        <f t="shared" si="4"/>
        <v>Veli</v>
      </c>
      <c r="G5" t="str">
        <f t="shared" si="5"/>
        <v>VeliVeliVeli</v>
      </c>
      <c r="K5" s="9">
        <v>26</v>
      </c>
    </row>
    <row r="6" spans="1:13" x14ac:dyDescent="0.3">
      <c r="A6" s="7" t="s">
        <v>53</v>
      </c>
      <c r="B6" t="str">
        <f t="shared" si="1"/>
        <v>veli</v>
      </c>
      <c r="C6" t="str">
        <f t="shared" si="2"/>
        <v>VELİ</v>
      </c>
      <c r="D6" s="2">
        <f t="shared" si="3"/>
        <v>4</v>
      </c>
      <c r="E6" s="13" t="str">
        <f t="shared" si="0"/>
        <v>Veli</v>
      </c>
      <c r="F6" s="13" t="str">
        <f t="shared" si="4"/>
        <v>Veli</v>
      </c>
      <c r="G6" t="str">
        <f t="shared" si="5"/>
        <v>VeliVeliVeli</v>
      </c>
      <c r="K6" s="9">
        <v>32</v>
      </c>
    </row>
    <row r="7" spans="1:13" x14ac:dyDescent="0.3">
      <c r="A7" s="7" t="s">
        <v>51</v>
      </c>
      <c r="B7" t="str">
        <f t="shared" si="1"/>
        <v>ayşe</v>
      </c>
      <c r="C7" t="str">
        <f t="shared" si="2"/>
        <v>AYŞE</v>
      </c>
      <c r="D7" s="2">
        <f t="shared" si="3"/>
        <v>4</v>
      </c>
      <c r="E7" s="13" t="str">
        <f t="shared" si="0"/>
        <v>Ayşe</v>
      </c>
      <c r="F7" s="13" t="str">
        <f t="shared" si="4"/>
        <v>Ayşe</v>
      </c>
      <c r="G7" t="str">
        <f t="shared" si="5"/>
        <v>AyşeAyşeAyşe</v>
      </c>
      <c r="K7" s="9">
        <v>45</v>
      </c>
    </row>
    <row r="8" spans="1:13" x14ac:dyDescent="0.3">
      <c r="A8" s="7" t="s">
        <v>50</v>
      </c>
      <c r="B8" t="str">
        <f t="shared" si="1"/>
        <v>ali</v>
      </c>
      <c r="C8" t="str">
        <f t="shared" si="2"/>
        <v>ALİ</v>
      </c>
      <c r="D8" s="2">
        <f t="shared" si="3"/>
        <v>3</v>
      </c>
      <c r="E8" s="13" t="str">
        <f t="shared" si="0"/>
        <v>Ali</v>
      </c>
      <c r="F8" s="13" t="str">
        <f t="shared" si="4"/>
        <v>Ali</v>
      </c>
      <c r="G8" t="str">
        <f t="shared" si="5"/>
        <v>AliAliAli</v>
      </c>
      <c r="K8" s="9">
        <v>53</v>
      </c>
    </row>
    <row r="9" spans="1:13" x14ac:dyDescent="0.3">
      <c r="A9" s="7" t="s">
        <v>51</v>
      </c>
      <c r="B9" t="str">
        <f t="shared" si="1"/>
        <v>ayşe</v>
      </c>
      <c r="C9" t="str">
        <f t="shared" si="2"/>
        <v>AYŞE</v>
      </c>
      <c r="D9" s="2">
        <f t="shared" si="3"/>
        <v>4</v>
      </c>
      <c r="E9" s="13" t="str">
        <f t="shared" si="0"/>
        <v>Ayşe</v>
      </c>
      <c r="F9" s="13" t="str">
        <f t="shared" si="4"/>
        <v>Ayşe</v>
      </c>
      <c r="G9" t="str">
        <f t="shared" si="5"/>
        <v>AyşeAyşeAyşe</v>
      </c>
      <c r="K9" s="9">
        <v>35</v>
      </c>
    </row>
    <row r="10" spans="1:13" x14ac:dyDescent="0.3">
      <c r="A10" s="7" t="s">
        <v>52</v>
      </c>
      <c r="B10" t="str">
        <f t="shared" si="1"/>
        <v>fatma</v>
      </c>
      <c r="C10" t="str">
        <f t="shared" si="2"/>
        <v>FATMA</v>
      </c>
      <c r="D10" s="2">
        <f t="shared" si="3"/>
        <v>5</v>
      </c>
      <c r="E10" s="13" t="str">
        <f t="shared" si="0"/>
        <v>Fatma</v>
      </c>
      <c r="F10" s="13" t="str">
        <f t="shared" si="4"/>
        <v>Fatma</v>
      </c>
      <c r="G10" t="str">
        <f t="shared" si="5"/>
        <v>FatmaFatmaFatma</v>
      </c>
      <c r="K10" s="9">
        <v>61</v>
      </c>
    </row>
    <row r="11" spans="1:13" x14ac:dyDescent="0.3">
      <c r="A11" s="7" t="s">
        <v>54</v>
      </c>
      <c r="B11" t="str">
        <f t="shared" si="1"/>
        <v>ahmet</v>
      </c>
      <c r="C11" t="str">
        <f t="shared" si="2"/>
        <v>AHMET</v>
      </c>
      <c r="D11" s="2">
        <f t="shared" si="3"/>
        <v>5</v>
      </c>
      <c r="E11" s="13" t="str">
        <f t="shared" si="0"/>
        <v>Ahmet</v>
      </c>
      <c r="F11" s="13" t="str">
        <f t="shared" si="4"/>
        <v>Ahmet</v>
      </c>
      <c r="G11" t="str">
        <f t="shared" si="5"/>
        <v>AhmetAhmetAhmet</v>
      </c>
      <c r="K11" s="9">
        <v>55</v>
      </c>
    </row>
    <row r="12" spans="1:13" x14ac:dyDescent="0.3">
      <c r="A12" s="7" t="s">
        <v>55</v>
      </c>
      <c r="B12" t="str">
        <f t="shared" si="1"/>
        <v>mehmet</v>
      </c>
      <c r="C12" t="str">
        <f t="shared" si="2"/>
        <v>MEHMET</v>
      </c>
      <c r="D12" s="2">
        <f t="shared" si="3"/>
        <v>6</v>
      </c>
      <c r="E12" s="13" t="str">
        <f t="shared" si="0"/>
        <v>Mehmet</v>
      </c>
      <c r="F12" s="13" t="str">
        <f t="shared" si="4"/>
        <v>Mehmet</v>
      </c>
      <c r="G12" t="str">
        <f t="shared" si="5"/>
        <v>MehmetMehmetMehmet</v>
      </c>
    </row>
    <row r="13" spans="1:13" x14ac:dyDescent="0.3">
      <c r="A13" s="7" t="s">
        <v>56</v>
      </c>
      <c r="B13" t="str">
        <f t="shared" si="1"/>
        <v>selim</v>
      </c>
      <c r="C13" t="str">
        <f t="shared" si="2"/>
        <v>SELİM</v>
      </c>
      <c r="D13" s="2">
        <f t="shared" si="3"/>
        <v>5</v>
      </c>
      <c r="E13" s="13" t="str">
        <f t="shared" si="0"/>
        <v>Selim</v>
      </c>
      <c r="F13" s="13" t="str">
        <f t="shared" si="4"/>
        <v>Selim</v>
      </c>
      <c r="G13" t="str">
        <f t="shared" si="5"/>
        <v>SelimSelimSelim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2" sqref="E2"/>
    </sheetView>
  </sheetViews>
  <sheetFormatPr defaultRowHeight="14.4" x14ac:dyDescent="0.3"/>
  <cols>
    <col min="1" max="6" width="12" style="2" customWidth="1"/>
  </cols>
  <sheetData>
    <row r="1" spans="1:6" x14ac:dyDescent="0.3">
      <c r="A1" s="9"/>
      <c r="B1" s="4" t="s">
        <v>26</v>
      </c>
      <c r="C1" s="4" t="s">
        <v>27</v>
      </c>
      <c r="D1" s="1" t="s">
        <v>28</v>
      </c>
      <c r="E1" s="1" t="s">
        <v>29</v>
      </c>
      <c r="F1" s="1" t="s">
        <v>59</v>
      </c>
    </row>
    <row r="2" spans="1:6" x14ac:dyDescent="0.3">
      <c r="A2" s="9" t="s">
        <v>0</v>
      </c>
      <c r="B2" s="9">
        <v>58</v>
      </c>
      <c r="C2" s="9">
        <v>62</v>
      </c>
      <c r="D2" s="2">
        <f>(B2*40%)+(C2*60%)</f>
        <v>60.4</v>
      </c>
      <c r="E2" s="2" t="str">
        <f>IF(D2&gt;=55,"GEÇTİ","KALDI")</f>
        <v>GEÇTİ</v>
      </c>
      <c r="F2" s="2">
        <f>COUNTIF(E2:E8,"GEÇTİ")</f>
        <v>5</v>
      </c>
    </row>
    <row r="3" spans="1:6" x14ac:dyDescent="0.3">
      <c r="A3" s="9" t="s">
        <v>1</v>
      </c>
      <c r="B3" s="9">
        <v>76</v>
      </c>
      <c r="C3" s="9">
        <v>85</v>
      </c>
      <c r="D3" s="2">
        <f t="shared" ref="D3:D8" si="0">(B3*40%)+(C3*60%)</f>
        <v>81.400000000000006</v>
      </c>
      <c r="E3" s="2" t="str">
        <f t="shared" ref="E3:E8" si="1">IF(D3&gt;=55,"GEÇTİ","KALDI")</f>
        <v>GEÇTİ</v>
      </c>
    </row>
    <row r="4" spans="1:6" x14ac:dyDescent="0.3">
      <c r="A4" s="9" t="s">
        <v>2</v>
      </c>
      <c r="B4" s="9">
        <v>85</v>
      </c>
      <c r="C4" s="9">
        <v>45</v>
      </c>
      <c r="D4" s="2">
        <f t="shared" si="0"/>
        <v>61</v>
      </c>
      <c r="E4" s="2" t="str">
        <f t="shared" si="1"/>
        <v>GEÇTİ</v>
      </c>
    </row>
    <row r="5" spans="1:6" x14ac:dyDescent="0.3">
      <c r="A5" s="9" t="s">
        <v>3</v>
      </c>
      <c r="B5" s="9">
        <v>17</v>
      </c>
      <c r="C5" s="9">
        <v>55</v>
      </c>
      <c r="D5" s="2">
        <f t="shared" si="0"/>
        <v>39.799999999999997</v>
      </c>
      <c r="E5" s="2" t="str">
        <f t="shared" si="1"/>
        <v>KALDI</v>
      </c>
    </row>
    <row r="6" spans="1:6" x14ac:dyDescent="0.3">
      <c r="A6" s="9" t="s">
        <v>4</v>
      </c>
      <c r="B6" s="9">
        <v>66</v>
      </c>
      <c r="C6" s="9">
        <v>46</v>
      </c>
      <c r="D6" s="2">
        <f t="shared" si="0"/>
        <v>54</v>
      </c>
      <c r="E6" s="2" t="str">
        <f t="shared" si="1"/>
        <v>KALDI</v>
      </c>
    </row>
    <row r="7" spans="1:6" x14ac:dyDescent="0.3">
      <c r="A7" s="9" t="s">
        <v>5</v>
      </c>
      <c r="B7" s="9">
        <v>75</v>
      </c>
      <c r="C7" s="9">
        <v>90</v>
      </c>
      <c r="D7" s="2">
        <f t="shared" si="0"/>
        <v>84</v>
      </c>
      <c r="E7" s="2" t="str">
        <f t="shared" si="1"/>
        <v>GEÇTİ</v>
      </c>
    </row>
    <row r="8" spans="1:6" x14ac:dyDescent="0.3">
      <c r="A8" s="9" t="s">
        <v>6</v>
      </c>
      <c r="B8" s="9">
        <v>49</v>
      </c>
      <c r="C8" s="9">
        <v>78</v>
      </c>
      <c r="D8" s="2">
        <f t="shared" si="0"/>
        <v>66.400000000000006</v>
      </c>
      <c r="E8" s="2" t="str">
        <f t="shared" si="1"/>
        <v>GEÇTİ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>
      <selection activeCell="C2" sqref="C2"/>
    </sheetView>
  </sheetViews>
  <sheetFormatPr defaultRowHeight="14.4" x14ac:dyDescent="0.3"/>
  <cols>
    <col min="1" max="1" width="9.109375" style="9"/>
    <col min="2" max="2" width="9.109375" style="18"/>
    <col min="3" max="3" width="14.33203125" style="2" customWidth="1"/>
    <col min="4" max="4" width="16.44140625" style="2" customWidth="1"/>
    <col min="5" max="5" width="12.33203125" customWidth="1"/>
    <col min="6" max="6" width="10.6640625" bestFit="1" customWidth="1"/>
    <col min="7" max="7" width="10.6640625" customWidth="1"/>
    <col min="8" max="8" width="9.88671875" bestFit="1" customWidth="1"/>
  </cols>
  <sheetData>
    <row r="1" spans="1:8" x14ac:dyDescent="0.3">
      <c r="A1" s="4" t="s">
        <v>48</v>
      </c>
      <c r="B1" s="19" t="s">
        <v>49</v>
      </c>
      <c r="C1" s="1" t="s">
        <v>57</v>
      </c>
      <c r="D1" s="1" t="s">
        <v>58</v>
      </c>
      <c r="E1" s="1" t="s">
        <v>62</v>
      </c>
      <c r="F1" s="5" t="s">
        <v>63</v>
      </c>
      <c r="G1" s="5" t="s">
        <v>63</v>
      </c>
      <c r="H1" s="1" t="s">
        <v>64</v>
      </c>
    </row>
    <row r="2" spans="1:8" x14ac:dyDescent="0.3">
      <c r="A2" s="9">
        <v>23</v>
      </c>
      <c r="B2" s="18" t="s">
        <v>50</v>
      </c>
      <c r="C2" s="2">
        <f>COUNTIF(A2:A21,"32")</f>
        <v>4</v>
      </c>
      <c r="D2" s="2">
        <f>COUNTIF(B2:B21,"MEHMET")</f>
        <v>3</v>
      </c>
      <c r="E2" s="2">
        <f>SUMIF(B2:B21,"MEHMET",A2:A21)</f>
        <v>83</v>
      </c>
      <c r="F2" s="13" t="str">
        <f t="shared" ref="F2:F21" si="0">CONCATENATE(A2,B2)</f>
        <v>23ALİ</v>
      </c>
      <c r="G2" s="13" t="str">
        <f>CONCATENATE(A2,A3)</f>
        <v>2332</v>
      </c>
      <c r="H2" t="b">
        <f>ISTEXT(B2)</f>
        <v>1</v>
      </c>
    </row>
    <row r="3" spans="1:8" x14ac:dyDescent="0.3">
      <c r="A3" s="9">
        <v>32</v>
      </c>
      <c r="B3" s="18" t="s">
        <v>51</v>
      </c>
      <c r="F3" s="13" t="str">
        <f t="shared" si="0"/>
        <v>32AYŞE</v>
      </c>
      <c r="G3" s="13" t="str">
        <f t="shared" ref="G3:G20" si="1">CONCATENATE(A3,A4)</f>
        <v>3216</v>
      </c>
      <c r="H3" t="b">
        <f>ISTEXT(A3)</f>
        <v>0</v>
      </c>
    </row>
    <row r="4" spans="1:8" x14ac:dyDescent="0.3">
      <c r="A4" s="9">
        <v>16</v>
      </c>
      <c r="B4" s="18" t="s">
        <v>52</v>
      </c>
      <c r="F4" s="13" t="str">
        <f t="shared" si="0"/>
        <v>16FATMA</v>
      </c>
      <c r="G4" s="13" t="str">
        <f t="shared" si="1"/>
        <v>1645</v>
      </c>
    </row>
    <row r="5" spans="1:8" x14ac:dyDescent="0.3">
      <c r="A5" s="9">
        <v>45</v>
      </c>
      <c r="B5" s="18" t="s">
        <v>53</v>
      </c>
      <c r="F5" s="13" t="str">
        <f t="shared" si="0"/>
        <v>45VELİ</v>
      </c>
      <c r="G5" s="13" t="str">
        <f t="shared" si="1"/>
        <v>4553</v>
      </c>
    </row>
    <row r="6" spans="1:8" x14ac:dyDescent="0.3">
      <c r="A6" s="9">
        <v>53</v>
      </c>
      <c r="B6" s="18" t="s">
        <v>53</v>
      </c>
      <c r="F6" s="13" t="str">
        <f t="shared" si="0"/>
        <v>53VELİ</v>
      </c>
      <c r="G6" s="13" t="str">
        <f t="shared" si="1"/>
        <v>5332</v>
      </c>
    </row>
    <row r="7" spans="1:8" x14ac:dyDescent="0.3">
      <c r="A7" s="9">
        <v>32</v>
      </c>
      <c r="B7" s="18" t="s">
        <v>51</v>
      </c>
      <c r="F7" s="13" t="str">
        <f t="shared" si="0"/>
        <v>32AYŞE</v>
      </c>
      <c r="G7" s="13" t="str">
        <f t="shared" si="1"/>
        <v>3245</v>
      </c>
    </row>
    <row r="8" spans="1:8" x14ac:dyDescent="0.3">
      <c r="A8" s="9">
        <v>45</v>
      </c>
      <c r="B8" s="18" t="s">
        <v>50</v>
      </c>
      <c r="F8" s="13" t="str">
        <f t="shared" si="0"/>
        <v>45ALİ</v>
      </c>
      <c r="G8" s="13" t="str">
        <f t="shared" si="1"/>
        <v>4560</v>
      </c>
    </row>
    <row r="9" spans="1:8" x14ac:dyDescent="0.3">
      <c r="A9" s="9">
        <v>60</v>
      </c>
      <c r="B9" s="18" t="s">
        <v>51</v>
      </c>
      <c r="F9" s="13" t="str">
        <f t="shared" si="0"/>
        <v>60AYŞE</v>
      </c>
      <c r="G9" s="13" t="str">
        <f t="shared" si="1"/>
        <v>6072</v>
      </c>
    </row>
    <row r="10" spans="1:8" x14ac:dyDescent="0.3">
      <c r="A10" s="9">
        <v>72</v>
      </c>
      <c r="B10" s="18" t="s">
        <v>52</v>
      </c>
      <c r="F10" s="13" t="str">
        <f t="shared" si="0"/>
        <v>72FATMA</v>
      </c>
      <c r="G10" s="13" t="str">
        <f t="shared" si="1"/>
        <v>7288</v>
      </c>
    </row>
    <row r="11" spans="1:8" x14ac:dyDescent="0.3">
      <c r="A11" s="9">
        <v>88</v>
      </c>
      <c r="B11" s="18" t="s">
        <v>54</v>
      </c>
      <c r="F11" s="13" t="str">
        <f t="shared" si="0"/>
        <v>88AHMET</v>
      </c>
      <c r="G11" s="13" t="str">
        <f t="shared" si="1"/>
        <v>8816</v>
      </c>
    </row>
    <row r="12" spans="1:8" x14ac:dyDescent="0.3">
      <c r="A12" s="9">
        <v>16</v>
      </c>
      <c r="B12" s="18" t="s">
        <v>55</v>
      </c>
      <c r="F12" s="13" t="str">
        <f t="shared" si="0"/>
        <v>16MEHMET</v>
      </c>
      <c r="G12" s="13" t="str">
        <f t="shared" si="1"/>
        <v>1632</v>
      </c>
    </row>
    <row r="13" spans="1:8" x14ac:dyDescent="0.3">
      <c r="A13" s="9">
        <v>32</v>
      </c>
      <c r="B13" s="18" t="s">
        <v>56</v>
      </c>
      <c r="F13" s="13" t="str">
        <f t="shared" si="0"/>
        <v>32SELİM</v>
      </c>
      <c r="G13" s="13" t="str">
        <f t="shared" si="1"/>
        <v>3253</v>
      </c>
    </row>
    <row r="14" spans="1:8" x14ac:dyDescent="0.3">
      <c r="A14" s="9">
        <v>53</v>
      </c>
      <c r="B14" s="18" t="s">
        <v>54</v>
      </c>
      <c r="F14" s="13" t="str">
        <f t="shared" si="0"/>
        <v>53AHMET</v>
      </c>
      <c r="G14" s="13" t="str">
        <f t="shared" si="1"/>
        <v>5345</v>
      </c>
    </row>
    <row r="15" spans="1:8" x14ac:dyDescent="0.3">
      <c r="A15" s="9">
        <v>45</v>
      </c>
      <c r="B15" s="18" t="s">
        <v>50</v>
      </c>
      <c r="F15" s="13" t="str">
        <f t="shared" si="0"/>
        <v>45ALİ</v>
      </c>
      <c r="G15" s="13" t="str">
        <f t="shared" si="1"/>
        <v>4548</v>
      </c>
    </row>
    <row r="16" spans="1:8" x14ac:dyDescent="0.3">
      <c r="A16" s="9">
        <v>48</v>
      </c>
      <c r="B16" s="18" t="s">
        <v>52</v>
      </c>
      <c r="F16" s="13" t="str">
        <f t="shared" si="0"/>
        <v>48FATMA</v>
      </c>
      <c r="G16" s="13" t="str">
        <f t="shared" si="1"/>
        <v>4832</v>
      </c>
    </row>
    <row r="17" spans="1:7" x14ac:dyDescent="0.3">
      <c r="A17" s="9">
        <v>32</v>
      </c>
      <c r="B17" s="18" t="s">
        <v>55</v>
      </c>
      <c r="F17" s="13" t="str">
        <f t="shared" si="0"/>
        <v>32MEHMET</v>
      </c>
      <c r="G17" s="13" t="str">
        <f t="shared" si="1"/>
        <v>3261</v>
      </c>
    </row>
    <row r="18" spans="1:7" x14ac:dyDescent="0.3">
      <c r="A18" s="9">
        <v>61</v>
      </c>
      <c r="B18" s="18" t="s">
        <v>53</v>
      </c>
      <c r="F18" s="13" t="str">
        <f t="shared" si="0"/>
        <v>61VELİ</v>
      </c>
      <c r="G18" s="13" t="str">
        <f t="shared" si="1"/>
        <v>6155</v>
      </c>
    </row>
    <row r="19" spans="1:7" x14ac:dyDescent="0.3">
      <c r="A19" s="9">
        <v>55</v>
      </c>
      <c r="B19" s="18" t="s">
        <v>51</v>
      </c>
      <c r="F19" s="13" t="str">
        <f t="shared" si="0"/>
        <v>55AYŞE</v>
      </c>
      <c r="G19" s="13" t="str">
        <f t="shared" si="1"/>
        <v>5535</v>
      </c>
    </row>
    <row r="20" spans="1:7" x14ac:dyDescent="0.3">
      <c r="A20" s="9">
        <v>35</v>
      </c>
      <c r="B20" s="18" t="s">
        <v>54</v>
      </c>
      <c r="F20" s="13" t="str">
        <f t="shared" si="0"/>
        <v>35AHMET</v>
      </c>
      <c r="G20" s="13" t="str">
        <f t="shared" si="1"/>
        <v>3535</v>
      </c>
    </row>
    <row r="21" spans="1:7" x14ac:dyDescent="0.3">
      <c r="A21" s="9">
        <v>35</v>
      </c>
      <c r="B21" s="18" t="s">
        <v>55</v>
      </c>
      <c r="F21" s="13" t="str">
        <f t="shared" si="0"/>
        <v>35MEHMET</v>
      </c>
      <c r="G21" s="13"/>
    </row>
    <row r="22" spans="1:7" x14ac:dyDescent="0.3">
      <c r="F22" s="13"/>
      <c r="G22" s="13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2"/>
  <sheetViews>
    <sheetView workbookViewId="0">
      <selection activeCell="D1" sqref="D1"/>
    </sheetView>
  </sheetViews>
  <sheetFormatPr defaultRowHeight="14.4" x14ac:dyDescent="0.3"/>
  <cols>
    <col min="1" max="1" width="10" style="2" bestFit="1" customWidth="1"/>
    <col min="2" max="2" width="15.33203125" bestFit="1" customWidth="1"/>
    <col min="3" max="3" width="23" bestFit="1" customWidth="1"/>
    <col min="4" max="4" width="10.33203125" bestFit="1" customWidth="1"/>
  </cols>
  <sheetData>
    <row r="1" spans="1:5" x14ac:dyDescent="0.3">
      <c r="A1" s="1" t="s">
        <v>86</v>
      </c>
      <c r="B1" s="6" t="s">
        <v>87</v>
      </c>
      <c r="C1" s="6" t="s">
        <v>170</v>
      </c>
      <c r="D1" s="10" t="s">
        <v>169</v>
      </c>
    </row>
    <row r="2" spans="1:5" x14ac:dyDescent="0.3">
      <c r="A2" s="2">
        <v>1</v>
      </c>
      <c r="B2" t="s">
        <v>88</v>
      </c>
      <c r="C2" s="2">
        <v>53</v>
      </c>
      <c r="D2" s="2" t="str">
        <f>VLOOKUP(C2,A2:B82,2,FALSE)</f>
        <v>Rize</v>
      </c>
      <c r="E2" s="2"/>
    </row>
    <row r="3" spans="1:5" x14ac:dyDescent="0.3">
      <c r="A3" s="2">
        <v>2</v>
      </c>
      <c r="B3" t="s">
        <v>91</v>
      </c>
      <c r="D3" s="2"/>
    </row>
    <row r="4" spans="1:5" x14ac:dyDescent="0.3">
      <c r="A4" s="2">
        <v>3</v>
      </c>
      <c r="B4" t="s">
        <v>94</v>
      </c>
    </row>
    <row r="5" spans="1:5" x14ac:dyDescent="0.3">
      <c r="A5" s="2">
        <v>4</v>
      </c>
      <c r="B5" t="s">
        <v>97</v>
      </c>
    </row>
    <row r="6" spans="1:5" x14ac:dyDescent="0.3">
      <c r="A6" s="2">
        <v>5</v>
      </c>
      <c r="B6" t="s">
        <v>100</v>
      </c>
    </row>
    <row r="7" spans="1:5" x14ac:dyDescent="0.3">
      <c r="A7" s="2">
        <v>6</v>
      </c>
      <c r="B7" t="s">
        <v>103</v>
      </c>
    </row>
    <row r="8" spans="1:5" x14ac:dyDescent="0.3">
      <c r="A8" s="2">
        <v>7</v>
      </c>
      <c r="B8" t="s">
        <v>106</v>
      </c>
    </row>
    <row r="9" spans="1:5" x14ac:dyDescent="0.3">
      <c r="A9" s="2">
        <v>8</v>
      </c>
      <c r="B9" t="s">
        <v>109</v>
      </c>
    </row>
    <row r="10" spans="1:5" x14ac:dyDescent="0.3">
      <c r="A10" s="2">
        <v>9</v>
      </c>
      <c r="B10" t="s">
        <v>112</v>
      </c>
    </row>
    <row r="11" spans="1:5" x14ac:dyDescent="0.3">
      <c r="A11" s="2">
        <v>10</v>
      </c>
      <c r="B11" t="s">
        <v>115</v>
      </c>
    </row>
    <row r="12" spans="1:5" x14ac:dyDescent="0.3">
      <c r="A12" s="2">
        <v>11</v>
      </c>
      <c r="B12" t="s">
        <v>118</v>
      </c>
    </row>
    <row r="13" spans="1:5" x14ac:dyDescent="0.3">
      <c r="A13" s="2">
        <v>12</v>
      </c>
      <c r="B13" t="s">
        <v>121</v>
      </c>
    </row>
    <row r="14" spans="1:5" x14ac:dyDescent="0.3">
      <c r="A14" s="2">
        <v>13</v>
      </c>
      <c r="B14" t="s">
        <v>124</v>
      </c>
    </row>
    <row r="15" spans="1:5" x14ac:dyDescent="0.3">
      <c r="A15" s="2">
        <v>14</v>
      </c>
      <c r="B15" t="s">
        <v>127</v>
      </c>
    </row>
    <row r="16" spans="1:5" x14ac:dyDescent="0.3">
      <c r="A16" s="2">
        <v>15</v>
      </c>
      <c r="B16" t="s">
        <v>130</v>
      </c>
    </row>
    <row r="17" spans="1:2" x14ac:dyDescent="0.3">
      <c r="A17" s="2">
        <v>16</v>
      </c>
      <c r="B17" t="s">
        <v>133</v>
      </c>
    </row>
    <row r="18" spans="1:2" x14ac:dyDescent="0.3">
      <c r="A18" s="2">
        <v>17</v>
      </c>
      <c r="B18" t="s">
        <v>136</v>
      </c>
    </row>
    <row r="19" spans="1:2" x14ac:dyDescent="0.3">
      <c r="A19" s="2">
        <v>18</v>
      </c>
      <c r="B19" t="s">
        <v>139</v>
      </c>
    </row>
    <row r="20" spans="1:2" x14ac:dyDescent="0.3">
      <c r="A20" s="2">
        <v>19</v>
      </c>
      <c r="B20" t="s">
        <v>142</v>
      </c>
    </row>
    <row r="21" spans="1:2" x14ac:dyDescent="0.3">
      <c r="A21" s="2">
        <v>20</v>
      </c>
      <c r="B21" t="s">
        <v>145</v>
      </c>
    </row>
    <row r="22" spans="1:2" x14ac:dyDescent="0.3">
      <c r="A22" s="2">
        <v>21</v>
      </c>
      <c r="B22" t="s">
        <v>148</v>
      </c>
    </row>
    <row r="23" spans="1:2" x14ac:dyDescent="0.3">
      <c r="A23" s="2">
        <v>22</v>
      </c>
      <c r="B23" t="s">
        <v>151</v>
      </c>
    </row>
    <row r="24" spans="1:2" x14ac:dyDescent="0.3">
      <c r="A24" s="2">
        <v>23</v>
      </c>
      <c r="B24" t="s">
        <v>154</v>
      </c>
    </row>
    <row r="25" spans="1:2" x14ac:dyDescent="0.3">
      <c r="A25" s="2">
        <v>24</v>
      </c>
      <c r="B25" t="s">
        <v>157</v>
      </c>
    </row>
    <row r="26" spans="1:2" x14ac:dyDescent="0.3">
      <c r="A26" s="2">
        <v>25</v>
      </c>
      <c r="B26" t="s">
        <v>160</v>
      </c>
    </row>
    <row r="27" spans="1:2" x14ac:dyDescent="0.3">
      <c r="A27" s="2">
        <v>26</v>
      </c>
      <c r="B27" t="s">
        <v>163</v>
      </c>
    </row>
    <row r="28" spans="1:2" x14ac:dyDescent="0.3">
      <c r="A28" s="2">
        <v>27</v>
      </c>
      <c r="B28" t="s">
        <v>166</v>
      </c>
    </row>
    <row r="29" spans="1:2" x14ac:dyDescent="0.3">
      <c r="A29" s="2">
        <v>28</v>
      </c>
      <c r="B29" t="s">
        <v>89</v>
      </c>
    </row>
    <row r="30" spans="1:2" x14ac:dyDescent="0.3">
      <c r="A30" s="2">
        <v>29</v>
      </c>
      <c r="B30" t="s">
        <v>92</v>
      </c>
    </row>
    <row r="31" spans="1:2" x14ac:dyDescent="0.3">
      <c r="A31" s="2">
        <v>30</v>
      </c>
      <c r="B31" t="s">
        <v>95</v>
      </c>
    </row>
    <row r="32" spans="1:2" x14ac:dyDescent="0.3">
      <c r="A32" s="2">
        <v>31</v>
      </c>
      <c r="B32" t="s">
        <v>98</v>
      </c>
    </row>
    <row r="33" spans="1:2" x14ac:dyDescent="0.3">
      <c r="A33" s="2">
        <v>32</v>
      </c>
      <c r="B33" t="s">
        <v>101</v>
      </c>
    </row>
    <row r="34" spans="1:2" x14ac:dyDescent="0.3">
      <c r="A34" s="2">
        <v>33</v>
      </c>
      <c r="B34" t="s">
        <v>104</v>
      </c>
    </row>
    <row r="35" spans="1:2" x14ac:dyDescent="0.3">
      <c r="A35" s="2">
        <v>34</v>
      </c>
      <c r="B35" t="s">
        <v>107</v>
      </c>
    </row>
    <row r="36" spans="1:2" x14ac:dyDescent="0.3">
      <c r="A36" s="2">
        <v>35</v>
      </c>
      <c r="B36" t="s">
        <v>110</v>
      </c>
    </row>
    <row r="37" spans="1:2" x14ac:dyDescent="0.3">
      <c r="A37" s="2">
        <v>36</v>
      </c>
      <c r="B37" t="s">
        <v>113</v>
      </c>
    </row>
    <row r="38" spans="1:2" x14ac:dyDescent="0.3">
      <c r="A38" s="2">
        <v>37</v>
      </c>
      <c r="B38" t="s">
        <v>116</v>
      </c>
    </row>
    <row r="39" spans="1:2" x14ac:dyDescent="0.3">
      <c r="A39" s="2">
        <v>38</v>
      </c>
      <c r="B39" t="s">
        <v>119</v>
      </c>
    </row>
    <row r="40" spans="1:2" x14ac:dyDescent="0.3">
      <c r="A40" s="2">
        <v>39</v>
      </c>
      <c r="B40" t="s">
        <v>122</v>
      </c>
    </row>
    <row r="41" spans="1:2" x14ac:dyDescent="0.3">
      <c r="A41" s="2">
        <v>40</v>
      </c>
      <c r="B41" t="s">
        <v>125</v>
      </c>
    </row>
    <row r="42" spans="1:2" x14ac:dyDescent="0.3">
      <c r="A42" s="2">
        <v>41</v>
      </c>
      <c r="B42" t="s">
        <v>128</v>
      </c>
    </row>
    <row r="43" spans="1:2" x14ac:dyDescent="0.3">
      <c r="A43" s="2">
        <v>42</v>
      </c>
      <c r="B43" t="s">
        <v>131</v>
      </c>
    </row>
    <row r="44" spans="1:2" x14ac:dyDescent="0.3">
      <c r="A44" s="2">
        <v>43</v>
      </c>
      <c r="B44" t="s">
        <v>134</v>
      </c>
    </row>
    <row r="45" spans="1:2" x14ac:dyDescent="0.3">
      <c r="A45" s="2">
        <v>44</v>
      </c>
      <c r="B45" t="s">
        <v>137</v>
      </c>
    </row>
    <row r="46" spans="1:2" x14ac:dyDescent="0.3">
      <c r="A46" s="2">
        <v>45</v>
      </c>
      <c r="B46" t="s">
        <v>140</v>
      </c>
    </row>
    <row r="47" spans="1:2" x14ac:dyDescent="0.3">
      <c r="A47" s="2">
        <v>46</v>
      </c>
      <c r="B47" t="s">
        <v>143</v>
      </c>
    </row>
    <row r="48" spans="1:2" x14ac:dyDescent="0.3">
      <c r="A48" s="2">
        <v>47</v>
      </c>
      <c r="B48" t="s">
        <v>146</v>
      </c>
    </row>
    <row r="49" spans="1:2" x14ac:dyDescent="0.3">
      <c r="A49" s="2">
        <v>48</v>
      </c>
      <c r="B49" t="s">
        <v>149</v>
      </c>
    </row>
    <row r="50" spans="1:2" x14ac:dyDescent="0.3">
      <c r="A50" s="2">
        <v>49</v>
      </c>
      <c r="B50" t="s">
        <v>152</v>
      </c>
    </row>
    <row r="51" spans="1:2" x14ac:dyDescent="0.3">
      <c r="A51" s="2">
        <v>50</v>
      </c>
      <c r="B51" t="s">
        <v>155</v>
      </c>
    </row>
    <row r="52" spans="1:2" x14ac:dyDescent="0.3">
      <c r="A52" s="2">
        <v>51</v>
      </c>
      <c r="B52" t="s">
        <v>158</v>
      </c>
    </row>
    <row r="53" spans="1:2" x14ac:dyDescent="0.3">
      <c r="A53" s="2">
        <v>52</v>
      </c>
      <c r="B53" t="s">
        <v>161</v>
      </c>
    </row>
    <row r="54" spans="1:2" x14ac:dyDescent="0.3">
      <c r="A54" s="2">
        <v>53</v>
      </c>
      <c r="B54" t="s">
        <v>164</v>
      </c>
    </row>
    <row r="55" spans="1:2" x14ac:dyDescent="0.3">
      <c r="A55" s="2">
        <v>54</v>
      </c>
      <c r="B55" t="s">
        <v>167</v>
      </c>
    </row>
    <row r="56" spans="1:2" x14ac:dyDescent="0.3">
      <c r="A56" s="2">
        <v>55</v>
      </c>
      <c r="B56" t="s">
        <v>90</v>
      </c>
    </row>
    <row r="57" spans="1:2" x14ac:dyDescent="0.3">
      <c r="A57" s="2">
        <v>56</v>
      </c>
      <c r="B57" t="s">
        <v>93</v>
      </c>
    </row>
    <row r="58" spans="1:2" x14ac:dyDescent="0.3">
      <c r="A58" s="2">
        <v>57</v>
      </c>
      <c r="B58" t="s">
        <v>96</v>
      </c>
    </row>
    <row r="59" spans="1:2" x14ac:dyDescent="0.3">
      <c r="A59" s="2">
        <v>58</v>
      </c>
      <c r="B59" t="s">
        <v>99</v>
      </c>
    </row>
    <row r="60" spans="1:2" x14ac:dyDescent="0.3">
      <c r="A60" s="2">
        <v>59</v>
      </c>
      <c r="B60" t="s">
        <v>102</v>
      </c>
    </row>
    <row r="61" spans="1:2" x14ac:dyDescent="0.3">
      <c r="A61" s="2">
        <v>60</v>
      </c>
      <c r="B61" t="s">
        <v>105</v>
      </c>
    </row>
    <row r="62" spans="1:2" x14ac:dyDescent="0.3">
      <c r="A62" s="2">
        <v>61</v>
      </c>
      <c r="B62" t="s">
        <v>108</v>
      </c>
    </row>
    <row r="63" spans="1:2" x14ac:dyDescent="0.3">
      <c r="A63" s="2">
        <v>62</v>
      </c>
      <c r="B63" t="s">
        <v>111</v>
      </c>
    </row>
    <row r="64" spans="1:2" x14ac:dyDescent="0.3">
      <c r="A64" s="2">
        <v>63</v>
      </c>
      <c r="B64" t="s">
        <v>114</v>
      </c>
    </row>
    <row r="65" spans="1:2" x14ac:dyDescent="0.3">
      <c r="A65" s="2">
        <v>64</v>
      </c>
      <c r="B65" t="s">
        <v>117</v>
      </c>
    </row>
    <row r="66" spans="1:2" x14ac:dyDescent="0.3">
      <c r="A66" s="2">
        <v>65</v>
      </c>
      <c r="B66" t="s">
        <v>120</v>
      </c>
    </row>
    <row r="67" spans="1:2" x14ac:dyDescent="0.3">
      <c r="A67" s="2">
        <v>66</v>
      </c>
      <c r="B67" t="s">
        <v>123</v>
      </c>
    </row>
    <row r="68" spans="1:2" x14ac:dyDescent="0.3">
      <c r="A68" s="2">
        <v>67</v>
      </c>
      <c r="B68" t="s">
        <v>126</v>
      </c>
    </row>
    <row r="69" spans="1:2" x14ac:dyDescent="0.3">
      <c r="A69" s="2">
        <v>68</v>
      </c>
      <c r="B69" t="s">
        <v>129</v>
      </c>
    </row>
    <row r="70" spans="1:2" x14ac:dyDescent="0.3">
      <c r="A70" s="2">
        <v>69</v>
      </c>
      <c r="B70" t="s">
        <v>132</v>
      </c>
    </row>
    <row r="71" spans="1:2" x14ac:dyDescent="0.3">
      <c r="A71" s="2">
        <v>70</v>
      </c>
      <c r="B71" t="s">
        <v>135</v>
      </c>
    </row>
    <row r="72" spans="1:2" x14ac:dyDescent="0.3">
      <c r="A72" s="2">
        <v>71</v>
      </c>
      <c r="B72" t="s">
        <v>138</v>
      </c>
    </row>
    <row r="73" spans="1:2" x14ac:dyDescent="0.3">
      <c r="A73" s="2">
        <v>72</v>
      </c>
      <c r="B73" t="s">
        <v>141</v>
      </c>
    </row>
    <row r="74" spans="1:2" x14ac:dyDescent="0.3">
      <c r="A74" s="2">
        <v>73</v>
      </c>
      <c r="B74" t="s">
        <v>144</v>
      </c>
    </row>
    <row r="75" spans="1:2" x14ac:dyDescent="0.3">
      <c r="A75" s="2">
        <v>74</v>
      </c>
      <c r="B75" t="s">
        <v>147</v>
      </c>
    </row>
    <row r="76" spans="1:2" x14ac:dyDescent="0.3">
      <c r="A76" s="2">
        <v>75</v>
      </c>
      <c r="B76" t="s">
        <v>150</v>
      </c>
    </row>
    <row r="77" spans="1:2" x14ac:dyDescent="0.3">
      <c r="A77" s="2">
        <v>76</v>
      </c>
      <c r="B77" t="s">
        <v>153</v>
      </c>
    </row>
    <row r="78" spans="1:2" x14ac:dyDescent="0.3">
      <c r="A78" s="2">
        <v>77</v>
      </c>
      <c r="B78" t="s">
        <v>156</v>
      </c>
    </row>
    <row r="79" spans="1:2" x14ac:dyDescent="0.3">
      <c r="A79" s="2">
        <v>78</v>
      </c>
      <c r="B79" t="s">
        <v>159</v>
      </c>
    </row>
    <row r="80" spans="1:2" x14ac:dyDescent="0.3">
      <c r="A80" s="2">
        <v>79</v>
      </c>
      <c r="B80" t="s">
        <v>162</v>
      </c>
    </row>
    <row r="81" spans="1:2" x14ac:dyDescent="0.3">
      <c r="A81" s="2">
        <v>80</v>
      </c>
      <c r="B81" t="s">
        <v>165</v>
      </c>
    </row>
    <row r="82" spans="1:2" x14ac:dyDescent="0.3">
      <c r="A82" s="2">
        <v>81</v>
      </c>
      <c r="B82" t="s">
        <v>168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KARIŞIK</vt:lpstr>
      <vt:lpstr>KARIŞIK 2</vt:lpstr>
      <vt:lpstr>ZAMAN</vt:lpstr>
      <vt:lpstr>TRİGONOMETRİ</vt:lpstr>
      <vt:lpstr>SATIR ve BOŞLUK SAY</vt:lpstr>
      <vt:lpstr>BÜYÜK KÜÇÜK</vt:lpstr>
      <vt:lpstr>EĞER</vt:lpstr>
      <vt:lpstr>EĞERSAY</vt:lpstr>
      <vt:lpstr>DÜŞEYARA</vt:lpstr>
      <vt:lpstr>İÇİNDEKİLER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Özdemir ŞENTÜRK</dc:creator>
  <cp:lastModifiedBy>Halil Süel</cp:lastModifiedBy>
  <dcterms:created xsi:type="dcterms:W3CDTF">2013-05-08T05:59:11Z</dcterms:created>
  <dcterms:modified xsi:type="dcterms:W3CDTF">2016-05-29T22:27:08Z</dcterms:modified>
</cp:coreProperties>
</file>